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0" yWindow="1515" windowWidth="16605" windowHeight="5925"/>
  </bookViews>
  <sheets>
    <sheet name="Лист2" sheetId="5" r:id="rId1"/>
  </sheets>
  <definedNames>
    <definedName name="_xlnm.Print_Titles" localSheetId="0">Лист2!$10:$13</definedName>
    <definedName name="_xlnm.Print_Area" localSheetId="0">Лист2!$A$1:$M$84</definedName>
  </definedNames>
  <calcPr calcId="144525"/>
  <customWorkbookViews>
    <customWorkbookView name="Денисова Юлия Евгеньевна - Личное представление" guid="{A9864D89-541C-4E66-AC21-4C17020AF274}" mergeInterval="0" personalView="1" maximized="1" windowWidth="1916" windowHeight="833" activeSheetId="1"/>
    <customWorkbookView name="Ковалева Галина Валерьевна - Личное представление" guid="{C4352946-D885-4F69-958E-CFA7F845811E}" mergeInterval="0" personalView="1" maximized="1" windowWidth="1676" windowHeight="765" activeSheetId="1"/>
  </customWorkbookViews>
</workbook>
</file>

<file path=xl/calcChain.xml><?xml version="1.0" encoding="utf-8"?>
<calcChain xmlns="http://schemas.openxmlformats.org/spreadsheetml/2006/main">
  <c r="H71" i="5" l="1"/>
  <c r="I58" i="5"/>
  <c r="I57" i="5" s="1"/>
  <c r="H58" i="5"/>
  <c r="H57" i="5" s="1"/>
  <c r="H42" i="5"/>
  <c r="H41" i="5" s="1"/>
  <c r="G58" i="5"/>
  <c r="G57" i="5" s="1"/>
  <c r="G41" i="5"/>
  <c r="G42" i="5"/>
  <c r="G36" i="5"/>
  <c r="G35" i="5" s="1"/>
  <c r="G34" i="5" s="1"/>
  <c r="F77" i="5"/>
  <c r="F69" i="5"/>
  <c r="F39" i="5"/>
  <c r="F38" i="5" s="1"/>
  <c r="F16" i="5"/>
  <c r="F42" i="5"/>
  <c r="F41" i="5" s="1"/>
  <c r="M41" i="5"/>
  <c r="M42" i="5"/>
  <c r="L42" i="5"/>
  <c r="L41" i="5" s="1"/>
  <c r="K41" i="5"/>
  <c r="K42" i="5"/>
  <c r="K36" i="5" l="1"/>
  <c r="K35" i="5" s="1"/>
  <c r="K34" i="5" s="1"/>
  <c r="J63" i="5"/>
  <c r="J36" i="5"/>
  <c r="J35" i="5" s="1"/>
  <c r="J34" i="5" s="1"/>
  <c r="J42" i="5"/>
  <c r="J41" i="5" s="1"/>
  <c r="J21" i="5"/>
  <c r="I42" i="5"/>
  <c r="I41" i="5" s="1"/>
  <c r="H77" i="5"/>
  <c r="H76" i="5" s="1"/>
  <c r="J77" i="5" l="1"/>
  <c r="I77" i="5"/>
  <c r="F45" i="5" l="1"/>
  <c r="F47" i="5"/>
  <c r="F44" i="5" l="1"/>
  <c r="G77" i="5"/>
  <c r="G76" i="5" s="1"/>
  <c r="K51" i="5"/>
  <c r="J47" i="5"/>
  <c r="I66" i="5"/>
  <c r="I65" i="5" s="1"/>
  <c r="I24" i="5"/>
  <c r="I47" i="5"/>
  <c r="K77" i="5"/>
  <c r="K76" i="5" s="1"/>
  <c r="I51" i="5"/>
  <c r="F24" i="5"/>
  <c r="F55" i="5"/>
  <c r="F53" i="5"/>
  <c r="F51" i="5"/>
  <c r="F36" i="5"/>
  <c r="F35" i="5" s="1"/>
  <c r="F34" i="5" s="1"/>
  <c r="H47" i="5"/>
  <c r="H36" i="5"/>
  <c r="H35" i="5" s="1"/>
  <c r="H34" i="5" s="1"/>
  <c r="K66" i="5"/>
  <c r="K65" i="5" s="1"/>
  <c r="K61" i="5" s="1"/>
  <c r="J51" i="5"/>
  <c r="J74" i="5"/>
  <c r="J73" i="5" s="1"/>
  <c r="J76" i="5"/>
  <c r="J24" i="5"/>
  <c r="I74" i="5"/>
  <c r="I73" i="5" s="1"/>
  <c r="I76" i="5"/>
  <c r="I39" i="5"/>
  <c r="I38" i="5" s="1"/>
  <c r="H51" i="5"/>
  <c r="G51" i="5"/>
  <c r="G39" i="5"/>
  <c r="G38" i="5" s="1"/>
  <c r="M51" i="5"/>
  <c r="M50" i="5" s="1"/>
  <c r="L51" i="5"/>
  <c r="L50" i="5" s="1"/>
  <c r="M39" i="5"/>
  <c r="M38" i="5" s="1"/>
  <c r="L39" i="5"/>
  <c r="L38" i="5" s="1"/>
  <c r="K39" i="5"/>
  <c r="K38" i="5" s="1"/>
  <c r="J39" i="5"/>
  <c r="J38" i="5" s="1"/>
  <c r="H39" i="5"/>
  <c r="H38" i="5" s="1"/>
  <c r="F76" i="5"/>
  <c r="F74" i="5"/>
  <c r="F73" i="5" s="1"/>
  <c r="M69" i="5"/>
  <c r="M68" i="5" s="1"/>
  <c r="L69" i="5"/>
  <c r="L68" i="5" s="1"/>
  <c r="K69" i="5"/>
  <c r="K68" i="5" s="1"/>
  <c r="J69" i="5"/>
  <c r="J68" i="5" s="1"/>
  <c r="I69" i="5"/>
  <c r="I68" i="5" s="1"/>
  <c r="H69" i="5"/>
  <c r="H68" i="5" s="1"/>
  <c r="G69" i="5"/>
  <c r="G68" i="5" s="1"/>
  <c r="F68" i="5"/>
  <c r="M63" i="5"/>
  <c r="M62" i="5" s="1"/>
  <c r="L63" i="5"/>
  <c r="L62" i="5" s="1"/>
  <c r="K63" i="5"/>
  <c r="K62" i="5" s="1"/>
  <c r="J62" i="5"/>
  <c r="J61" i="5" s="1"/>
  <c r="I63" i="5"/>
  <c r="I62" i="5" s="1"/>
  <c r="H63" i="5"/>
  <c r="H62" i="5" s="1"/>
  <c r="G63" i="5"/>
  <c r="G62" i="5" s="1"/>
  <c r="F63" i="5"/>
  <c r="F62" i="5" s="1"/>
  <c r="M66" i="5"/>
  <c r="M65" i="5" s="1"/>
  <c r="L66" i="5"/>
  <c r="L65" i="5" s="1"/>
  <c r="J66" i="5"/>
  <c r="J65" i="5" s="1"/>
  <c r="H66" i="5"/>
  <c r="H65" i="5" s="1"/>
  <c r="G66" i="5"/>
  <c r="G65" i="5" s="1"/>
  <c r="F66" i="5"/>
  <c r="F65" i="5" s="1"/>
  <c r="H16" i="5"/>
  <c r="G16" i="5"/>
  <c r="F21" i="5"/>
  <c r="F20" i="5" s="1"/>
  <c r="G24" i="5"/>
  <c r="H24" i="5"/>
  <c r="K24" i="5"/>
  <c r="L24" i="5"/>
  <c r="M24" i="5"/>
  <c r="F27" i="5"/>
  <c r="G27" i="5"/>
  <c r="H27" i="5"/>
  <c r="I27" i="5"/>
  <c r="J27" i="5"/>
  <c r="K27" i="5"/>
  <c r="L27" i="5"/>
  <c r="M27" i="5"/>
  <c r="F29" i="5"/>
  <c r="H29" i="5"/>
  <c r="G29" i="5"/>
  <c r="I29" i="5"/>
  <c r="J29" i="5"/>
  <c r="K29" i="5"/>
  <c r="L29" i="5"/>
  <c r="M29" i="5"/>
  <c r="F32" i="5"/>
  <c r="F31" i="5" s="1"/>
  <c r="G32" i="5"/>
  <c r="G31" i="5" s="1"/>
  <c r="H32" i="5"/>
  <c r="H31" i="5" s="1"/>
  <c r="I32" i="5"/>
  <c r="I31" i="5" s="1"/>
  <c r="J32" i="5"/>
  <c r="J31" i="5" s="1"/>
  <c r="G45" i="5"/>
  <c r="G44" i="5" s="1"/>
  <c r="H45" i="5"/>
  <c r="I45" i="5"/>
  <c r="I44" i="5" s="1"/>
  <c r="J45" i="5"/>
  <c r="J44" i="5" s="1"/>
  <c r="G53" i="5"/>
  <c r="H53" i="5"/>
  <c r="I53" i="5"/>
  <c r="J53" i="5"/>
  <c r="J50" i="5" s="1"/>
  <c r="K53" i="5"/>
  <c r="L53" i="5"/>
  <c r="M53" i="5"/>
  <c r="M45" i="5"/>
  <c r="M44" i="5" s="1"/>
  <c r="L45" i="5"/>
  <c r="L44" i="5" s="1"/>
  <c r="K45" i="5"/>
  <c r="K44" i="5" s="1"/>
  <c r="M32" i="5"/>
  <c r="M31" i="5" s="1"/>
  <c r="L32" i="5"/>
  <c r="L31" i="5" s="1"/>
  <c r="K32" i="5"/>
  <c r="K31" i="5" s="1"/>
  <c r="I16" i="5"/>
  <c r="J16" i="5"/>
  <c r="K16" i="5"/>
  <c r="L16" i="5"/>
  <c r="M16" i="5"/>
  <c r="M21" i="5"/>
  <c r="M20" i="5" s="1"/>
  <c r="L21" i="5"/>
  <c r="L20" i="5" s="1"/>
  <c r="K21" i="5"/>
  <c r="K20" i="5" s="1"/>
  <c r="J20" i="5"/>
  <c r="I21" i="5"/>
  <c r="I20" i="5" s="1"/>
  <c r="H21" i="5"/>
  <c r="H20" i="5" s="1"/>
  <c r="G21" i="5"/>
  <c r="G20" i="5" s="1"/>
  <c r="K26" i="5" l="1"/>
  <c r="I61" i="5"/>
  <c r="J26" i="5"/>
  <c r="J23" i="5" s="1"/>
  <c r="J15" i="5" s="1"/>
  <c r="I50" i="5"/>
  <c r="I26" i="5"/>
  <c r="F15" i="5"/>
  <c r="I23" i="5"/>
  <c r="M61" i="5"/>
  <c r="M60" i="5" s="1"/>
  <c r="L61" i="5"/>
  <c r="L60" i="5" s="1"/>
  <c r="G61" i="5"/>
  <c r="G60" i="5" s="1"/>
  <c r="F61" i="5"/>
  <c r="F60" i="5" s="1"/>
  <c r="H61" i="5"/>
  <c r="H60" i="5" s="1"/>
  <c r="I60" i="5"/>
  <c r="K50" i="5"/>
  <c r="K15" i="5" s="1"/>
  <c r="F50" i="5"/>
  <c r="F26" i="5"/>
  <c r="F23" i="5" s="1"/>
  <c r="J60" i="5"/>
  <c r="H44" i="5"/>
  <c r="H50" i="5"/>
  <c r="G50" i="5"/>
  <c r="H26" i="5"/>
  <c r="H23" i="5" s="1"/>
  <c r="K60" i="5"/>
  <c r="L26" i="5"/>
  <c r="L23" i="5" s="1"/>
  <c r="L15" i="5" s="1"/>
  <c r="M26" i="5"/>
  <c r="M23" i="5" s="1"/>
  <c r="M15" i="5" s="1"/>
  <c r="K23" i="5"/>
  <c r="G26" i="5"/>
  <c r="G23" i="5" s="1"/>
  <c r="G15" i="5" s="1"/>
  <c r="K14" i="5" l="1"/>
  <c r="H15" i="5"/>
  <c r="J14" i="5"/>
  <c r="F14" i="5"/>
  <c r="H14" i="5"/>
  <c r="G14" i="5"/>
  <c r="M14" i="5"/>
  <c r="L14" i="5"/>
  <c r="I36" i="5" l="1"/>
  <c r="I35" i="5" s="1"/>
  <c r="I34" i="5" s="1"/>
  <c r="I15" i="5" s="1"/>
  <c r="I14" i="5" l="1"/>
</calcChain>
</file>

<file path=xl/sharedStrings.xml><?xml version="1.0" encoding="utf-8"?>
<sst xmlns="http://schemas.openxmlformats.org/spreadsheetml/2006/main" count="288" uniqueCount="155">
  <si>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</si>
  <si>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</si>
  <si>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</si>
  <si>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</si>
  <si>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</si>
  <si>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</si>
  <si>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НАЛОГИ НА ИМУЩЕСТВО</t>
  </si>
  <si>
    <t>ГОСУДАРСТВЕННАЯ ПОШЛИНА</t>
  </si>
  <si>
    <t>000 1 05 00000 00 0000 000</t>
  </si>
  <si>
    <t>Наименование группы источников  доходов бюджета / наименование источника дохода бюджета</t>
  </si>
  <si>
    <t>182 1 01 02000 01 0000 110</t>
  </si>
  <si>
    <t>182 1 01 02010 01 0000 110</t>
  </si>
  <si>
    <t>182 1 01 02020 01 0000 110</t>
  </si>
  <si>
    <t>182 1 01 02030 01 0000 110</t>
  </si>
  <si>
    <t>(тыс. руб.)</t>
  </si>
  <si>
    <t>000 1 00 00000 00 0000 000</t>
  </si>
  <si>
    <t xml:space="preserve">Код классификации доходов бюджета </t>
  </si>
  <si>
    <t xml:space="preserve">Наименование кода классификации доходов бюджета </t>
  </si>
  <si>
    <t xml:space="preserve">Наименование главного администратора доходов бюджета </t>
  </si>
  <si>
    <t>Показатели кассовых поступлений в соответствии      с законом об исполнении бюджета за отчетный финансовый год</t>
  </si>
  <si>
    <t>Показатели прогноза доходов в текущем финансовом году в соответствии     с законом о бюджете</t>
  </si>
  <si>
    <t>Показатели прогноза доходов в текущем финансовом году в соответствии     с законом о внесении изменений в закон о бюджете</t>
  </si>
  <si>
    <t xml:space="preserve">Показатели прогноза доходов в бюджет </t>
  </si>
  <si>
    <t>182 1 05 03000 01 0000 110</t>
  </si>
  <si>
    <t xml:space="preserve">Единый сельскохозяйственный налог 
</t>
  </si>
  <si>
    <t>Иные межбюджетные трансферты</t>
  </si>
  <si>
    <t>x</t>
  </si>
  <si>
    <t xml:space="preserve">ДОХОДЫ ОТ ОКАЗАНИЯ ПЛАТНЫХ УСЛУГ (РАБОТ) И КОМПЕНСАЦИИ ЗАТРАТ ГОСУДАРСТВА </t>
  </si>
  <si>
    <t>Уровень бюджета</t>
  </si>
  <si>
    <t>бюджет Тульской области</t>
  </si>
  <si>
    <t xml:space="preserve">БЕЗВОЗМЕЗДНЫЕ ПОСТУПУПЛЕНИЯ </t>
  </si>
  <si>
    <t>Федеральная налоговая служба</t>
  </si>
  <si>
    <t>БЕЗВОЗМЕЗДНЫЕ ПОСТУПЛЕНИЯ ОТ ДРУГИХ БЮДЖЕТОВ БЮДЖЕТНОЙ СИСТЕМЫ РОССИЙСКОЙ ФЕДЕРАЦИИ</t>
  </si>
  <si>
    <t>Доходы бюджета - ИТОГО</t>
  </si>
  <si>
    <t xml:space="preserve">НАЛОГОВЫЕ И НЕНАЛОГОВЫЕ ДОХОДЫ </t>
  </si>
  <si>
    <t xml:space="preserve">Показатели уточненного прогноза доходов в соответствии с кассовым планом в текущем финансовом году (оценка поступлений) </t>
  </si>
  <si>
    <r>
      <t xml:space="preserve">бюджет </t>
    </r>
    <r>
      <rPr>
        <sz val="9"/>
        <rFont val="Times New Roman"/>
        <family val="1"/>
        <charset val="204"/>
      </rPr>
      <t xml:space="preserve">Муниципального  образования </t>
    </r>
    <r>
      <rPr>
        <sz val="8"/>
        <rFont val="Times New Roman"/>
        <family val="1"/>
        <charset val="204"/>
      </rPr>
      <t xml:space="preserve">Волчье Дубравское Тепло-огаревского района  </t>
    </r>
  </si>
  <si>
    <t>182 1 05 0301 01 0000 110</t>
  </si>
  <si>
    <t>Налог на имущество физических лиц</t>
  </si>
  <si>
    <t>182 1 06 01030 01 0000 110</t>
  </si>
  <si>
    <t>Налог на имущество физических лиц,взимаемый по ставкам,применяемым к объектам налогообложения, расположенным в границах поселений</t>
  </si>
  <si>
    <t>000 1 06 0000 00 0000 000</t>
  </si>
  <si>
    <t>182 1 06 01000 00 0000 110</t>
  </si>
  <si>
    <t>Земельный налог</t>
  </si>
  <si>
    <t>Земельный налог,взимаемый по ставкам, установленным в соответствии с подпунктом 1 пункта 1 статьи 394 Налогового кодекса РФ</t>
  </si>
  <si>
    <t>182 1 06 06000 10 0000 110</t>
  </si>
  <si>
    <t>182 1 06 06030 10 0000 110</t>
  </si>
  <si>
    <t>182 1 06 06033 10 0000 110</t>
  </si>
  <si>
    <t>Земельный налог, с организации,обладающих земельным участком,расположенным в границах сельских поселений (суммплатежа (перерасчеты,недоимка и задолженность по соответствующему платежу, в том числе по отмененному)</t>
  </si>
  <si>
    <t>182 1 06 06040 00 0000 110</t>
  </si>
  <si>
    <t>исолн</t>
  </si>
  <si>
    <t>пргноз</t>
  </si>
  <si>
    <t>уточ посл</t>
  </si>
  <si>
    <t>Земельный налог,взимаемый по ставкам, установленным в соответствии с подпунктом 2 пункта 1 статьи 394 Налогового кодекса РФ</t>
  </si>
  <si>
    <t>182 1 06 06043 10 0000 110</t>
  </si>
  <si>
    <t>Земельный налог с физических лиц,обладающих земельным участком,расположенным в границах сельских поселений (пени по соответствующему платежу)</t>
  </si>
  <si>
    <t>Доходы от оказания платных услуг и компенсации затрат государсмтва</t>
  </si>
  <si>
    <t>Прочие доходы от оказания платных услуг (работ) получателями средств бюджетов поселений</t>
  </si>
  <si>
    <t>Доходы от продажи земельных участков,находящихся в государственной и муниципальной собствненности</t>
  </si>
  <si>
    <t>Доходы от продажи земельных участков,находящихся в собственности сельских поселений (за исключением земельных участков муниципальных бюджетных и автономных учреждений)</t>
  </si>
  <si>
    <t>875 1 14 00000 00 0000 000</t>
  </si>
  <si>
    <t>875 1 14 06000 00 0000 430</t>
  </si>
  <si>
    <t>875 1 14 06025 10 0000 430</t>
  </si>
  <si>
    <t>875 1 13 00000 00 0000 000</t>
  </si>
  <si>
    <t>875 1 13 01000 00 0000 130</t>
  </si>
  <si>
    <t>875 1 13 01995 10 0000 130</t>
  </si>
  <si>
    <r>
      <rPr>
        <sz val="9"/>
        <rFont val="Times New Roman"/>
        <family val="1"/>
        <charset val="204"/>
      </rPr>
      <t xml:space="preserve">Администрация муниципального  образования </t>
    </r>
    <r>
      <rPr>
        <sz val="8"/>
        <rFont val="Times New Roman"/>
        <family val="1"/>
        <charset val="204"/>
      </rPr>
      <t xml:space="preserve">Волчье Дубравское Тепло-огаревского района  </t>
    </r>
  </si>
  <si>
    <t>Дотации бюджетам субъектов Российской Федерации и муниципальных образований</t>
  </si>
  <si>
    <t>Дотации  на выравнивание бюджетной обеспеченности</t>
  </si>
  <si>
    <t>Дотации  бюджетам поселений на выравнивание бюджетной обеспеченности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</si>
  <si>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</si>
  <si>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 ,где отсутствуют военные комиссариаты</t>
  </si>
  <si>
    <t>Субвенции бюджетам поселений на осуществление первичного  воинского учета на территориях ,где отсутствуют военные комиссариаты</t>
  </si>
  <si>
    <t>Прочие межбюджетные трансферты,передаваемые бюджетам</t>
  </si>
  <si>
    <t>Прочие межбюджетные трансферты,передаваемые бюджетам сельских поселений</t>
  </si>
  <si>
    <t>Государственная пошлина  за совершение нотариальных действий (за исключением действий,совершаемых консульскими учреждениями РФ)</t>
  </si>
  <si>
    <t>Государственная пошлина зап совершение нотариальных действий должностными лицами органов местного самоуправления,уполномоченными в соотвентствии с законодательными актами РФ на совершение нотариальных действий</t>
  </si>
  <si>
    <t>875 1 08 0000 00 0000 000</t>
  </si>
  <si>
    <t>875 1 08 04000 01 0000 110</t>
  </si>
  <si>
    <t>875 1 08 04020 01 0000 110</t>
  </si>
  <si>
    <t xml:space="preserve">875 2 02 00000 00 0000 000
</t>
  </si>
  <si>
    <t>875 2 00 00000 00 0000 000</t>
  </si>
  <si>
    <t>Безвозмездные поступления  от государственных (муниципальных) организации</t>
  </si>
  <si>
    <t>875 2 03 00000 00 0000 000</t>
  </si>
  <si>
    <t>875 2 03 05000 10 0000 180</t>
  </si>
  <si>
    <t>Безвозмездные поступления от государственных (муниципальных) организаций в бюджеты сельских поселений</t>
  </si>
  <si>
    <t>875 2 03 05020 10 0000 180</t>
  </si>
  <si>
    <t>Поступление денежных пожертвований,предоставляемых государственными (муниципальными) организациями получателям средств бюджетов сельских поселений</t>
  </si>
  <si>
    <t xml:space="preserve">Прочие безвозмездные поступления  </t>
  </si>
  <si>
    <t>875 2 07 00000 00 0000 000</t>
  </si>
  <si>
    <t>Прочие безвозмездные поступления  в бюджжеты сельских поселений</t>
  </si>
  <si>
    <t>Безвозмездные поступления от физических и юридических лиц на финансовое обеспечение дорожной деятельности, в тлом числе добровольных пожертвованитй, в отношении автомобильных дорог общего пользования местного значения сельских поселений</t>
  </si>
  <si>
    <t>875 2 07 05020 10 0000 180</t>
  </si>
  <si>
    <t>Поступления от денежных пожертвований, предоставляемых физическими лицами получателям средств бюджеиов сельских поселений</t>
  </si>
  <si>
    <t>РЕЕСТР ИСТОЧНИКОВ ДОХОДОВ БЮДЖЕТА МУНИЦИПАЛЬНОГО ОБРАЗОВАНИЯ ВОЛЧЬЕ-ДУБРАВСКОЕ ТЕПЛО_ОГАРЕВСКОГО РАЙОНА</t>
  </si>
  <si>
    <t>ДОХОДЫ ОТ ИСПОЛЬЗОВАНИЯ ИМУЩЕСТВА НАХОДЯЩЕГОСЯ В ГОСУДАРСТВЕННОЙ И МУНИЦИПАЛЬНОЙ СОБСТВЕННОСТИ</t>
  </si>
  <si>
    <t>Доходы, полученные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</si>
  <si>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имущества,находящегося в оперативном управлении органов управления сельских поселений и созданных ими учреждений (за исключением  имущества муниципальных бюджетных и автономных учреждений)</t>
  </si>
  <si>
    <t>875 1 11 00000 00 0000 000</t>
  </si>
  <si>
    <t>875 1 11 05000 00 0000 120</t>
  </si>
  <si>
    <t>875 1 11 05035 10 0000 120</t>
  </si>
  <si>
    <t>000 1 14 02050 10 0000 410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</si>
  <si>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</si>
  <si>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000 1 14 02053 10 0000 410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</si>
  <si>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</si>
  <si>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875 1 16 00000 00 0000 000</t>
  </si>
  <si>
    <t>ШТРАФЫ, САНКЦИИ, ВОЗМЕЩЕНИЕ УЩЕРБА</t>
  </si>
  <si>
    <t>875 1 16 33025 10 0000 140</t>
  </si>
  <si>
    <t>Денежные взыскания 9штрафы)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</si>
  <si>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875 1 0900000 00 0000 000</t>
  </si>
  <si>
    <t>ЗАДОЛЖЕННОСТЬ И ПЕРЕРАСЧЕТЫ ПО ОТМЕНЕННЫМ НАЛОГАМ, СБОРАМ И ИНЫМ ОБЯЗАТЕЛЬНЫМ ПЛАТЕЖАМ</t>
  </si>
  <si>
    <t>875 1 09 04000 00 0000 110</t>
  </si>
  <si>
    <t>Налоги на имущество</t>
  </si>
  <si>
    <t>875 1 09 04050 00 0000 110</t>
  </si>
  <si>
    <t>Земельный налог (по обязательствам, возникшим до 1 января 2006 года)</t>
  </si>
  <si>
    <t>875 1 09 04053 10 0000 110</t>
  </si>
  <si>
    <t>Земельный налог (по обязательствам, возникшим до 1 января 2006 года) , мобилизуемый на территориях сельских поселений</t>
  </si>
  <si>
    <t>875 1 13 02090 01 0000 130</t>
  </si>
  <si>
    <t>Поступление средств, удерживаемых из заработной платы осужденных</t>
  </si>
  <si>
    <t>875 1 13 02990 00 0000 130</t>
  </si>
  <si>
    <t>Прочие доходы от компенсации затрат государства</t>
  </si>
  <si>
    <t>875 2 02 15000 00 0000 150</t>
  </si>
  <si>
    <t>875 2 02 15001 00 0000 150</t>
  </si>
  <si>
    <t>875 2 02 15001 10 0000 150</t>
  </si>
  <si>
    <t>875 2 02 35000 00 0000 150</t>
  </si>
  <si>
    <t>875 2 02 35118 00 0000 150</t>
  </si>
  <si>
    <t>875 2 02 35118 10 0000 150</t>
  </si>
  <si>
    <t>875 2 02 49000 00 0000 150</t>
  </si>
  <si>
    <t>875 2 02 49999 00 0000 150</t>
  </si>
  <si>
    <t>875 2 02 49999 10 0000 150</t>
  </si>
  <si>
    <t>875 2 07 05000 10 0000 150</t>
  </si>
  <si>
    <t>875 2 07 05010 10 0000 150</t>
  </si>
  <si>
    <t>875 2 02 40014 10 0000 150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</si>
  <si>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</si>
  <si>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875 2 02 45519 10 0000 150</t>
  </si>
  <si>
    <t>Межбюджетные трансферты, передаваемые бюджетам сельских поселений на поддержку отрасли культуры</t>
  </si>
  <si>
    <t>Прочие межбюджетные трансферты</t>
  </si>
  <si>
    <t>875 1 11 09145 10 0000120</t>
  </si>
  <si>
    <t>Прочие поступления от использования имущества,находящегося в собственности сельских поселений (за исключением  имущества муниципальных бюджетных и автономных учреждений)</t>
  </si>
  <si>
    <t>бюджет Муниципального  образования Волчье Дубравское Тепло-огаревского района</t>
  </si>
  <si>
    <t xml:space="preserve">Администрация муниципального  образования Волчье Дубравское Тепло-огаревского района  </t>
  </si>
  <si>
    <t>875 1 11 09140 00 0000120</t>
  </si>
  <si>
    <t>875 1 11 09100 00 0000120</t>
  </si>
  <si>
    <t>испол2023</t>
  </si>
  <si>
    <t>пер 2024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</si>
  <si>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</si>
  <si>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</si>
  <si>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</t>
  </si>
  <si>
    <t>875 1 17 00000 00 0000 000</t>
  </si>
  <si>
    <t>875 1 17 15000 00 0000 150</t>
  </si>
  <si>
    <t>875 1 17 15030 10 0000 150</t>
  </si>
  <si>
    <t>Показатели кассовых поступлений      в текущем финансовом году  (по состоянию на 01.10.2024)</t>
  </si>
  <si>
    <t>на очередной финансовый год (2025 год)</t>
  </si>
  <si>
    <t>на первый год планового периода       (2026 год)</t>
  </si>
  <si>
    <t>на второй год планового периода      (2027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</si>
</sst>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.0"/>
    <numFmt numFmtId="165" formatCode="#,##0.0_ ;[Red]\-#,##0.0\ "/>
    <numFmt numFmtId="166" formatCode="\$#.00"/>
    <numFmt numFmtId="167" formatCode="#."/>
    <numFmt numFmtId="168" formatCode="%#.00"/>
    <numFmt numFmtId="169" formatCode="#.00"/>
    <numFmt numFmtId="170" formatCode="#,##0.00_ ;[Red]\-#,##0.00\ "/>
    <numFmt numFmtId="171" formatCode="#,##0.000_ ;[Red]\-#,##0.000\ "/>
    <numFmt numFmtId="172" formatCode="#,##0.00000_ ;[Red]\-#,##0.00000\ "/>
    <numFmt numFmtId="173" formatCode="#,##0.0000_ ;[Red]\-#,##0.0000\ "/>
    <numFmt numFmtId="174" formatCode="#,##0.000000_ ;[Red]\-#,##0.000000\ "/>
    <numFmt numFmtId="175" formatCode="#,##0.0000"/>
    <numFmt numFmtId="176" formatCode="#,##0.00000"/>
    <numFmt numFmtId="177" formatCode="#,##0.0000000_ ;[Red]\-#,##0.0000000\ "/>
    <numFmt numFmtId="178" formatCode="0.000"/>
    <numFmt numFmtId="179" formatCode="0.00000"/>
    <numFmt numFmtId="180" formatCode="0.0000"/>
  </numFmts>
  <fonts count="34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i/>
      <sz val="8"/>
      <color indexed="23"/>
      <name val="Times New Roman"/>
      <family val="1"/>
      <charset val="204"/>
    </font>
    <font>
      <sz val="10"/>
      <color indexed="6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2"/>
      <color indexed="6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5"/>
      <name val="Times New Roman"/>
      <family val="1"/>
      <charset val="204"/>
    </font>
    <font>
      <b/>
      <sz val="15"/>
      <name val="Arial Cyr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Times New Roman"/>
      <family val="1"/>
    </font>
    <font>
      <sz val="10"/>
      <name val="Times New Roman Cyr"/>
      <charset val="204"/>
    </font>
    <font>
      <sz val="10"/>
      <name val="Times New Roman"/>
      <family val="1"/>
    </font>
    <font>
      <sz val="10"/>
      <color indexed="8"/>
      <name val="Times New Roman"/>
      <family val="1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 Cyr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8">
    <xf numFmtId="0" fontId="0" fillId="0" borderId="0"/>
    <xf numFmtId="166" fontId="9" fillId="0" borderId="0">
      <protection locked="0"/>
    </xf>
    <xf numFmtId="167" fontId="9" fillId="0" borderId="1">
      <protection locked="0"/>
    </xf>
    <xf numFmtId="168" fontId="9" fillId="0" borderId="0">
      <protection locked="0"/>
    </xf>
    <xf numFmtId="4" fontId="9" fillId="0" borderId="0">
      <protection locked="0"/>
    </xf>
    <xf numFmtId="169" fontId="9" fillId="0" borderId="0">
      <protection locked="0"/>
    </xf>
    <xf numFmtId="167" fontId="10" fillId="0" borderId="0">
      <protection locked="0"/>
    </xf>
    <xf numFmtId="167" fontId="10" fillId="0" borderId="0">
      <protection locked="0"/>
    </xf>
    <xf numFmtId="0" fontId="19" fillId="0" borderId="0"/>
    <xf numFmtId="0" fontId="2" fillId="0" borderId="2" applyNumberFormat="0">
      <alignment horizontal="right" vertical="top"/>
    </xf>
    <xf numFmtId="0" fontId="2" fillId="0" borderId="2" applyNumberFormat="0">
      <alignment horizontal="right" vertical="top"/>
    </xf>
    <xf numFmtId="0" fontId="7" fillId="0" borderId="2" applyNumberFormat="0">
      <alignment horizontal="right" vertical="top"/>
    </xf>
    <xf numFmtId="0" fontId="7" fillId="0" borderId="2" applyNumberFormat="0">
      <alignment horizontal="right" vertical="top"/>
    </xf>
    <xf numFmtId="0" fontId="1" fillId="5" borderId="2" applyNumberFormat="0">
      <alignment horizontal="right" vertical="top"/>
    </xf>
    <xf numFmtId="49" fontId="2" fillId="6" borderId="2">
      <alignment horizontal="left" vertical="top"/>
    </xf>
    <xf numFmtId="49" fontId="3" fillId="0" borderId="2">
      <alignment horizontal="left" vertical="top"/>
    </xf>
    <xf numFmtId="49" fontId="6" fillId="0" borderId="2">
      <alignment horizontal="left" vertical="top"/>
    </xf>
    <xf numFmtId="49" fontId="7" fillId="4" borderId="2">
      <alignment horizontal="left" vertical="top"/>
    </xf>
    <xf numFmtId="49" fontId="7" fillId="4" borderId="2">
      <alignment horizontal="left" vertical="top"/>
    </xf>
    <xf numFmtId="49" fontId="2" fillId="6" borderId="2">
      <alignment horizontal="left" vertical="top"/>
    </xf>
    <xf numFmtId="0" fontId="2" fillId="7" borderId="2">
      <alignment horizontal="left" vertical="top" wrapText="1"/>
    </xf>
    <xf numFmtId="0" fontId="7" fillId="3" borderId="2">
      <alignment horizontal="left" vertical="top" wrapText="1"/>
    </xf>
    <xf numFmtId="0" fontId="3" fillId="0" borderId="2">
      <alignment horizontal="left" vertical="top" wrapText="1"/>
    </xf>
    <xf numFmtId="0" fontId="6" fillId="0" borderId="2">
      <alignment horizontal="left" vertical="top" wrapText="1"/>
    </xf>
    <xf numFmtId="0" fontId="1" fillId="2" borderId="2">
      <alignment horizontal="left" vertical="top" wrapText="1"/>
    </xf>
    <xf numFmtId="0" fontId="1" fillId="8" borderId="2">
      <alignment horizontal="left" vertical="top" wrapText="1"/>
    </xf>
    <xf numFmtId="0" fontId="2" fillId="9" borderId="2">
      <alignment horizontal="left" vertical="top" wrapText="1"/>
    </xf>
    <xf numFmtId="0" fontId="2" fillId="10" borderId="2">
      <alignment horizontal="left" vertical="top" wrapText="1"/>
    </xf>
    <xf numFmtId="0" fontId="1" fillId="0" borderId="2">
      <alignment horizontal="left" vertical="top" wrapText="1"/>
    </xf>
    <xf numFmtId="0" fontId="7" fillId="11" borderId="2">
      <alignment horizontal="left" vertical="top" wrapText="1"/>
    </xf>
    <xf numFmtId="0" fontId="7" fillId="11" borderId="2">
      <alignment horizontal="left" vertical="top" wrapText="1"/>
    </xf>
    <xf numFmtId="0" fontId="2" fillId="10" borderId="2">
      <alignment horizontal="left" vertical="top" wrapText="1"/>
    </xf>
    <xf numFmtId="0" fontId="4" fillId="0" borderId="0">
      <alignment horizontal="left" vertical="top"/>
    </xf>
    <xf numFmtId="0" fontId="4" fillId="0" borderId="0">
      <alignment horizontal="left" vertical="top"/>
    </xf>
    <xf numFmtId="0" fontId="7" fillId="0" borderId="0"/>
    <xf numFmtId="0" fontId="7" fillId="0" borderId="0"/>
    <xf numFmtId="0" fontId="2" fillId="0" borderId="0"/>
    <xf numFmtId="0" fontId="1" fillId="3" borderId="3" applyNumberFormat="0">
      <alignment horizontal="right" vertical="top"/>
    </xf>
    <xf numFmtId="0" fontId="1" fillId="2" borderId="3" applyNumberFormat="0">
      <alignment horizontal="right" vertical="top"/>
    </xf>
    <xf numFmtId="0" fontId="1" fillId="0" borderId="2" applyNumberFormat="0">
      <alignment horizontal="right" vertical="top"/>
    </xf>
    <xf numFmtId="0" fontId="1" fillId="2" borderId="3" applyNumberFormat="0">
      <alignment horizontal="right" vertical="top"/>
    </xf>
    <xf numFmtId="0" fontId="1" fillId="0" borderId="2" applyNumberFormat="0">
      <alignment horizontal="right" vertical="top"/>
    </xf>
    <xf numFmtId="0" fontId="1" fillId="3" borderId="3" applyNumberFormat="0">
      <alignment horizontal="right" vertical="top"/>
    </xf>
    <xf numFmtId="0" fontId="1" fillId="8" borderId="3" applyNumberFormat="0">
      <alignment horizontal="right" vertical="top"/>
    </xf>
    <xf numFmtId="0" fontId="1" fillId="0" borderId="2" applyNumberFormat="0">
      <alignment horizontal="right" vertical="top"/>
    </xf>
    <xf numFmtId="0" fontId="1" fillId="8" borderId="3" applyNumberFormat="0">
      <alignment horizontal="right" vertical="top"/>
    </xf>
    <xf numFmtId="49" fontId="5" fillId="13" borderId="2">
      <alignment horizontal="left" vertical="top" wrapText="1"/>
    </xf>
    <xf numFmtId="49" fontId="1" fillId="0" borderId="2">
      <alignment horizontal="left" vertical="top" wrapText="1"/>
    </xf>
    <xf numFmtId="49" fontId="11" fillId="12" borderId="2">
      <alignment horizontal="left" vertical="top" wrapText="1"/>
    </xf>
    <xf numFmtId="49" fontId="5" fillId="13" borderId="2">
      <alignment horizontal="left" vertical="top" wrapText="1"/>
    </xf>
    <xf numFmtId="0" fontId="2" fillId="10" borderId="2">
      <alignment horizontal="left" vertical="top" wrapText="1"/>
    </xf>
    <xf numFmtId="0" fontId="1" fillId="0" borderId="2">
      <alignment horizontal="left" vertical="top" wrapText="1"/>
    </xf>
    <xf numFmtId="0" fontId="8" fillId="0" borderId="2">
      <alignment horizontal="left" vertical="top" wrapText="1"/>
    </xf>
    <xf numFmtId="0" fontId="7" fillId="0" borderId="2">
      <alignment horizontal="left" vertical="top" wrapText="1"/>
    </xf>
    <xf numFmtId="0" fontId="7" fillId="11" borderId="2">
      <alignment horizontal="left" vertical="top" wrapText="1"/>
    </xf>
    <xf numFmtId="0" fontId="2" fillId="10" borderId="2">
      <alignment horizontal="left" vertical="top" wrapText="1"/>
    </xf>
    <xf numFmtId="0" fontId="26" fillId="0" borderId="0"/>
    <xf numFmtId="0" fontId="33" fillId="0" borderId="0"/>
  </cellStyleXfs>
  <cellXfs count="171">
    <xf numFmtId="0" fontId="0" fillId="0" borderId="0" xfId="0"/>
    <xf numFmtId="164" fontId="7" fillId="0" borderId="0" xfId="36" applyNumberFormat="1" applyFont="1" applyFill="1" applyAlignment="1">
      <alignment vertical="center"/>
    </xf>
    <xf numFmtId="0" fontId="7" fillId="0" borderId="0" xfId="0" applyFont="1" applyFill="1"/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52" applyFont="1" applyFill="1" applyBorder="1" applyAlignment="1">
      <alignment horizontal="left" vertical="center" wrapText="1"/>
    </xf>
    <xf numFmtId="164" fontId="2" fillId="0" borderId="4" xfId="52" applyNumberFormat="1" applyFont="1" applyFill="1" applyBorder="1" applyAlignment="1">
      <alignment horizontal="center" vertical="center" wrapText="1"/>
    </xf>
    <xf numFmtId="165" fontId="18" fillId="0" borderId="4" xfId="10" applyNumberFormat="1" applyFont="1" applyFill="1" applyBorder="1" applyAlignment="1">
      <alignment horizontal="center" vertical="center"/>
    </xf>
    <xf numFmtId="165" fontId="20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165" fontId="18" fillId="0" borderId="4" xfId="10" applyNumberFormat="1" applyFont="1" applyFill="1" applyBorder="1" applyAlignment="1">
      <alignment horizontal="right" vertical="top"/>
    </xf>
    <xf numFmtId="0" fontId="2" fillId="0" borderId="0" xfId="0" applyFont="1" applyFill="1"/>
    <xf numFmtId="164" fontId="2" fillId="0" borderId="0" xfId="36" applyNumberFormat="1" applyFont="1" applyFill="1" applyAlignment="1">
      <alignment vertical="center"/>
    </xf>
    <xf numFmtId="165" fontId="2" fillId="0" borderId="0" xfId="0" applyNumberFormat="1" applyFont="1" applyFill="1" applyBorder="1" applyAlignment="1">
      <alignment vertical="top"/>
    </xf>
    <xf numFmtId="165" fontId="2" fillId="0" borderId="0" xfId="0" applyNumberFormat="1" applyFont="1" applyFill="1" applyBorder="1" applyAlignment="1">
      <alignment horizontal="right" vertical="top"/>
    </xf>
    <xf numFmtId="0" fontId="2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center" vertical="top"/>
    </xf>
    <xf numFmtId="0" fontId="2" fillId="0" borderId="4" xfId="51" applyFont="1" applyFill="1" applyBorder="1">
      <alignment horizontal="left" vertical="top" wrapText="1"/>
    </xf>
    <xf numFmtId="0" fontId="2" fillId="0" borderId="4" xfId="51" applyFont="1" applyFill="1" applyBorder="1" applyAlignment="1">
      <alignment horizontal="center" vertical="center" wrapText="1"/>
    </xf>
    <xf numFmtId="0" fontId="2" fillId="0" borderId="4" xfId="52" applyFont="1" applyFill="1" applyBorder="1">
      <alignment horizontal="left" vertical="top" wrapText="1"/>
    </xf>
    <xf numFmtId="0" fontId="2" fillId="0" borderId="4" xfId="51" applyFont="1" applyFill="1" applyBorder="1" applyAlignment="1">
      <alignment horizontal="center" vertical="top" wrapText="1"/>
    </xf>
    <xf numFmtId="0" fontId="2" fillId="0" borderId="6" xfId="51" applyFont="1" applyFill="1" applyBorder="1">
      <alignment horizontal="left" vertical="top" wrapText="1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52" applyFont="1" applyFill="1" applyBorder="1" applyAlignment="1">
      <alignment horizontal="left" vertical="center" wrapText="1"/>
    </xf>
    <xf numFmtId="0" fontId="2" fillId="0" borderId="0" xfId="51" applyFont="1" applyFill="1" applyBorder="1" applyAlignment="1">
      <alignment horizontal="center" vertical="center" wrapText="1"/>
    </xf>
    <xf numFmtId="0" fontId="2" fillId="0" borderId="0" xfId="52" applyFont="1" applyFill="1" applyBorder="1" applyAlignment="1">
      <alignment horizontal="center" vertical="center" wrapText="1"/>
    </xf>
    <xf numFmtId="164" fontId="2" fillId="0" borderId="0" xfId="52" applyNumberFormat="1" applyFont="1" applyFill="1" applyBorder="1" applyAlignment="1">
      <alignment horizontal="center" vertical="center" wrapText="1"/>
    </xf>
    <xf numFmtId="165" fontId="18" fillId="0" borderId="0" xfId="1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14" fillId="0" borderId="0" xfId="0" applyFont="1" applyFill="1" applyAlignment="1">
      <alignment horizontal="center" vertical="center"/>
    </xf>
    <xf numFmtId="0" fontId="7" fillId="0" borderId="0" xfId="0" applyFont="1" applyFill="1" applyBorder="1"/>
    <xf numFmtId="0" fontId="2" fillId="0" borderId="6" xfId="0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/>
    </xf>
    <xf numFmtId="165" fontId="23" fillId="0" borderId="4" xfId="10" applyNumberFormat="1" applyFont="1" applyFill="1" applyBorder="1" applyAlignment="1">
      <alignment horizontal="right" vertical="top"/>
    </xf>
    <xf numFmtId="49" fontId="2" fillId="14" borderId="4" xfId="0" applyNumberFormat="1" applyFont="1" applyFill="1" applyBorder="1" applyAlignment="1">
      <alignment horizontal="center" vertical="top"/>
    </xf>
    <xf numFmtId="0" fontId="2" fillId="14" borderId="4" xfId="51" applyFont="1" applyFill="1" applyBorder="1" applyAlignment="1">
      <alignment horizontal="center" vertical="center" wrapText="1"/>
    </xf>
    <xf numFmtId="0" fontId="2" fillId="14" borderId="4" xfId="51" applyFont="1" applyFill="1" applyBorder="1" applyAlignment="1">
      <alignment horizontal="center" vertical="top" wrapText="1"/>
    </xf>
    <xf numFmtId="165" fontId="18" fillId="14" borderId="4" xfId="10" applyNumberFormat="1" applyFont="1" applyFill="1" applyBorder="1" applyAlignment="1">
      <alignment horizontal="right" vertical="top"/>
    </xf>
    <xf numFmtId="0" fontId="2" fillId="15" borderId="6" xfId="0" applyFont="1" applyFill="1" applyBorder="1" applyAlignment="1">
      <alignment horizontal="left" vertical="top" wrapText="1"/>
    </xf>
    <xf numFmtId="49" fontId="2" fillId="15" borderId="4" xfId="0" applyNumberFormat="1" applyFont="1" applyFill="1" applyBorder="1" applyAlignment="1">
      <alignment horizontal="center" vertical="top"/>
    </xf>
    <xf numFmtId="0" fontId="2" fillId="15" borderId="4" xfId="51" applyFont="1" applyFill="1" applyBorder="1" applyAlignment="1">
      <alignment horizontal="center" vertical="center" wrapText="1"/>
    </xf>
    <xf numFmtId="0" fontId="2" fillId="15" borderId="4" xfId="51" applyFont="1" applyFill="1" applyBorder="1" applyAlignment="1">
      <alignment horizontal="center" vertical="top" wrapText="1"/>
    </xf>
    <xf numFmtId="165" fontId="18" fillId="15" borderId="4" xfId="10" applyNumberFormat="1" applyFont="1" applyFill="1" applyBorder="1" applyAlignment="1">
      <alignment horizontal="right" vertical="top"/>
    </xf>
    <xf numFmtId="49" fontId="2" fillId="15" borderId="6" xfId="0" applyNumberFormat="1" applyFont="1" applyFill="1" applyBorder="1" applyAlignment="1">
      <alignment horizontal="center" vertical="top"/>
    </xf>
    <xf numFmtId="0" fontId="2" fillId="15" borderId="6" xfId="51" applyFont="1" applyFill="1" applyBorder="1" applyAlignment="1">
      <alignment horizontal="left" vertical="top" wrapText="1"/>
    </xf>
    <xf numFmtId="0" fontId="2" fillId="15" borderId="4" xfId="0" applyFont="1" applyFill="1" applyBorder="1" applyAlignment="1">
      <alignment horizontal="left" vertical="top" wrapText="1"/>
    </xf>
    <xf numFmtId="0" fontId="2" fillId="15" borderId="4" xfId="51" applyFont="1" applyFill="1" applyBorder="1">
      <alignment horizontal="left" vertical="top" wrapText="1"/>
    </xf>
    <xf numFmtId="0" fontId="2" fillId="15" borderId="4" xfId="52" applyFont="1" applyFill="1" applyBorder="1">
      <alignment horizontal="left" vertical="top" wrapText="1"/>
    </xf>
    <xf numFmtId="0" fontId="2" fillId="16" borderId="4" xfId="0" applyFont="1" applyFill="1" applyBorder="1" applyAlignment="1">
      <alignment horizontal="center" vertical="center" wrapText="1"/>
    </xf>
    <xf numFmtId="0" fontId="2" fillId="16" borderId="4" xfId="0" applyFont="1" applyFill="1" applyBorder="1" applyAlignment="1">
      <alignment horizontal="center"/>
    </xf>
    <xf numFmtId="0" fontId="2" fillId="16" borderId="6" xfId="0" applyFont="1" applyFill="1" applyBorder="1" applyAlignment="1">
      <alignment horizontal="left" vertical="top" wrapText="1"/>
    </xf>
    <xf numFmtId="49" fontId="2" fillId="16" borderId="6" xfId="0" applyNumberFormat="1" applyFont="1" applyFill="1" applyBorder="1" applyAlignment="1">
      <alignment horizontal="center" vertical="top"/>
    </xf>
    <xf numFmtId="0" fontId="2" fillId="14" borderId="4" xfId="52" applyFont="1" applyFill="1" applyBorder="1" applyAlignment="1">
      <alignment horizontal="left" vertical="center" wrapText="1"/>
    </xf>
    <xf numFmtId="0" fontId="2" fillId="14" borderId="4" xfId="0" applyFont="1" applyFill="1" applyBorder="1" applyAlignment="1">
      <alignment horizontal="center" vertical="center"/>
    </xf>
    <xf numFmtId="164" fontId="2" fillId="14" borderId="4" xfId="52" applyNumberFormat="1" applyFont="1" applyFill="1" applyBorder="1" applyAlignment="1">
      <alignment horizontal="center" vertical="center" wrapText="1"/>
    </xf>
    <xf numFmtId="165" fontId="18" fillId="14" borderId="4" xfId="10" applyNumberFormat="1" applyFont="1" applyFill="1" applyBorder="1" applyAlignment="1">
      <alignment horizontal="center" vertical="center"/>
    </xf>
    <xf numFmtId="165" fontId="20" fillId="14" borderId="4" xfId="0" applyNumberFormat="1" applyFont="1" applyFill="1" applyBorder="1" applyAlignment="1">
      <alignment horizontal="center" vertical="center"/>
    </xf>
    <xf numFmtId="49" fontId="2" fillId="14" borderId="4" xfId="0" applyNumberFormat="1" applyFont="1" applyFill="1" applyBorder="1" applyAlignment="1">
      <alignment horizontal="center" vertical="center"/>
    </xf>
    <xf numFmtId="0" fontId="12" fillId="14" borderId="4" xfId="52" applyFont="1" applyFill="1" applyBorder="1" applyAlignment="1">
      <alignment horizontal="left" vertical="center" wrapText="1"/>
    </xf>
    <xf numFmtId="0" fontId="2" fillId="17" borderId="6" xfId="0" applyFont="1" applyFill="1" applyBorder="1" applyAlignment="1">
      <alignment horizontal="left" vertical="top" wrapText="1"/>
    </xf>
    <xf numFmtId="0" fontId="2" fillId="17" borderId="6" xfId="0" applyFont="1" applyFill="1" applyBorder="1" applyAlignment="1">
      <alignment horizontal="center"/>
    </xf>
    <xf numFmtId="0" fontId="2" fillId="17" borderId="4" xfId="0" applyFont="1" applyFill="1" applyBorder="1" applyAlignment="1">
      <alignment horizontal="center" vertical="center" wrapText="1"/>
    </xf>
    <xf numFmtId="0" fontId="2" fillId="17" borderId="4" xfId="0" applyFont="1" applyFill="1" applyBorder="1" applyAlignment="1">
      <alignment horizontal="center"/>
    </xf>
    <xf numFmtId="0" fontId="6" fillId="14" borderId="4" xfId="0" applyFont="1" applyFill="1" applyBorder="1" applyAlignment="1">
      <alignment horizontal="left" vertical="center" wrapText="1"/>
    </xf>
    <xf numFmtId="0" fontId="2" fillId="15" borderId="6" xfId="51" applyFont="1" applyFill="1" applyBorder="1">
      <alignment horizontal="left" vertical="top" wrapText="1"/>
    </xf>
    <xf numFmtId="0" fontId="23" fillId="0" borderId="4" xfId="51" applyFont="1" applyFill="1" applyBorder="1">
      <alignment horizontal="left" vertical="top" wrapText="1"/>
    </xf>
    <xf numFmtId="49" fontId="2" fillId="18" borderId="4" xfId="0" applyNumberFormat="1" applyFont="1" applyFill="1" applyBorder="1" applyAlignment="1">
      <alignment horizontal="center" vertical="top"/>
    </xf>
    <xf numFmtId="0" fontId="2" fillId="18" borderId="4" xfId="51" applyFont="1" applyFill="1" applyBorder="1">
      <alignment horizontal="left" vertical="top" wrapText="1"/>
    </xf>
    <xf numFmtId="0" fontId="2" fillId="18" borderId="4" xfId="51" applyFont="1" applyFill="1" applyBorder="1" applyAlignment="1">
      <alignment horizontal="center" vertical="center" wrapText="1"/>
    </xf>
    <xf numFmtId="0" fontId="2" fillId="18" borderId="4" xfId="51" applyFont="1" applyFill="1" applyBorder="1" applyAlignment="1">
      <alignment horizontal="center" vertical="top" wrapText="1"/>
    </xf>
    <xf numFmtId="165" fontId="18" fillId="18" borderId="4" xfId="10" applyNumberFormat="1" applyFont="1" applyFill="1" applyBorder="1" applyAlignment="1">
      <alignment horizontal="right" vertical="top"/>
    </xf>
    <xf numFmtId="0" fontId="2" fillId="18" borderId="4" xfId="0" applyFont="1" applyFill="1" applyBorder="1" applyAlignment="1">
      <alignment horizontal="left" vertical="top" wrapText="1"/>
    </xf>
    <xf numFmtId="0" fontId="2" fillId="18" borderId="4" xfId="52" applyFont="1" applyFill="1" applyBorder="1">
      <alignment horizontal="left" vertical="top" wrapText="1"/>
    </xf>
    <xf numFmtId="0" fontId="13" fillId="14" borderId="4" xfId="0" applyFont="1" applyFill="1" applyBorder="1" applyAlignment="1">
      <alignment horizontal="left" vertical="top" wrapText="1"/>
    </xf>
    <xf numFmtId="0" fontId="2" fillId="14" borderId="4" xfId="52" applyFont="1" applyFill="1" applyBorder="1">
      <alignment horizontal="left" vertical="top" wrapText="1"/>
    </xf>
    <xf numFmtId="0" fontId="2" fillId="14" borderId="4" xfId="51" applyFont="1" applyFill="1" applyBorder="1">
      <alignment horizontal="left" vertical="top" wrapText="1"/>
    </xf>
    <xf numFmtId="0" fontId="2" fillId="16" borderId="6" xfId="51" applyFont="1" applyFill="1" applyBorder="1" applyAlignment="1">
      <alignment horizontal="left" vertical="top" wrapText="1"/>
    </xf>
    <xf numFmtId="0" fontId="7" fillId="0" borderId="4" xfId="52" applyFont="1" applyFill="1" applyBorder="1" applyAlignment="1">
      <alignment horizontal="left" vertical="center" wrapText="1"/>
    </xf>
    <xf numFmtId="0" fontId="7" fillId="14" borderId="4" xfId="52" applyFont="1" applyFill="1" applyBorder="1" applyAlignment="1">
      <alignment horizontal="left" vertical="center" wrapText="1"/>
    </xf>
    <xf numFmtId="165" fontId="23" fillId="0" borderId="0" xfId="0" applyNumberFormat="1" applyFont="1" applyFill="1" applyBorder="1" applyAlignment="1">
      <alignment vertical="top"/>
    </xf>
    <xf numFmtId="49" fontId="24" fillId="19" borderId="8" xfId="0" applyNumberFormat="1" applyFont="1" applyFill="1" applyBorder="1" applyAlignment="1">
      <alignment horizontal="justify" vertical="top" wrapText="1"/>
    </xf>
    <xf numFmtId="2" fontId="18" fillId="19" borderId="8" xfId="0" applyNumberFormat="1" applyFont="1" applyFill="1" applyBorder="1" applyAlignment="1">
      <alignment horizontal="justify" vertical="top" wrapText="1"/>
    </xf>
    <xf numFmtId="49" fontId="18" fillId="19" borderId="8" xfId="0" applyNumberFormat="1" applyFont="1" applyFill="1" applyBorder="1" applyAlignment="1">
      <alignment horizontal="justify" vertical="top" wrapText="1"/>
    </xf>
    <xf numFmtId="0" fontId="25" fillId="0" borderId="4" xfId="0" applyFont="1" applyBorder="1" applyAlignment="1">
      <alignment horizontal="justify" vertical="justify"/>
    </xf>
    <xf numFmtId="0" fontId="2" fillId="20" borderId="6" xfId="0" applyFont="1" applyFill="1" applyBorder="1" applyAlignment="1">
      <alignment horizontal="left" vertical="top" wrapText="1"/>
    </xf>
    <xf numFmtId="165" fontId="18" fillId="20" borderId="4" xfId="10" applyNumberFormat="1" applyFont="1" applyFill="1" applyBorder="1" applyAlignment="1">
      <alignment horizontal="right" vertical="top"/>
    </xf>
    <xf numFmtId="0" fontId="27" fillId="0" borderId="9" xfId="0" applyFont="1" applyBorder="1" applyAlignment="1">
      <alignment horizontal="justify" vertical="top" wrapText="1"/>
    </xf>
    <xf numFmtId="2" fontId="28" fillId="21" borderId="10" xfId="0" applyNumberFormat="1" applyFont="1" applyFill="1" applyBorder="1" applyAlignment="1">
      <alignment horizontal="justify" vertical="top" wrapText="1"/>
    </xf>
    <xf numFmtId="0" fontId="27" fillId="0" borderId="4" xfId="56" applyFont="1" applyBorder="1" applyAlignment="1">
      <alignment horizontal="justify" vertical="top" wrapText="1"/>
    </xf>
    <xf numFmtId="171" fontId="18" fillId="0" borderId="4" xfId="10" applyNumberFormat="1" applyFont="1" applyFill="1" applyBorder="1" applyAlignment="1">
      <alignment horizontal="right" vertical="top"/>
    </xf>
    <xf numFmtId="170" fontId="23" fillId="0" borderId="4" xfId="10" applyNumberFormat="1" applyFont="1" applyFill="1" applyBorder="1" applyAlignment="1">
      <alignment horizontal="right" vertical="top"/>
    </xf>
    <xf numFmtId="172" fontId="18" fillId="15" borderId="4" xfId="10" applyNumberFormat="1" applyFont="1" applyFill="1" applyBorder="1" applyAlignment="1">
      <alignment horizontal="right" vertical="top"/>
    </xf>
    <xf numFmtId="172" fontId="18" fillId="0" borderId="4" xfId="10" applyNumberFormat="1" applyFont="1" applyFill="1" applyBorder="1" applyAlignment="1">
      <alignment horizontal="right" vertical="top"/>
    </xf>
    <xf numFmtId="172" fontId="18" fillId="17" borderId="4" xfId="10" applyNumberFormat="1" applyFont="1" applyFill="1" applyBorder="1" applyAlignment="1">
      <alignment horizontal="right" vertical="top"/>
    </xf>
    <xf numFmtId="0" fontId="2" fillId="0" borderId="11" xfId="51" applyFont="1" applyFill="1" applyBorder="1">
      <alignment horizontal="left" vertical="top" wrapText="1"/>
    </xf>
    <xf numFmtId="165" fontId="18" fillId="22" borderId="4" xfId="10" applyNumberFormat="1" applyFont="1" applyFill="1" applyBorder="1" applyAlignment="1">
      <alignment horizontal="right" vertical="top"/>
    </xf>
    <xf numFmtId="0" fontId="2" fillId="0" borderId="6" xfId="52" applyFont="1" applyFill="1" applyBorder="1">
      <alignment horizontal="left" vertical="top" wrapText="1"/>
    </xf>
    <xf numFmtId="172" fontId="23" fillId="17" borderId="4" xfId="10" applyNumberFormat="1" applyFont="1" applyFill="1" applyBorder="1" applyAlignment="1">
      <alignment horizontal="right" vertical="top"/>
    </xf>
    <xf numFmtId="171" fontId="18" fillId="0" borderId="4" xfId="10" applyNumberFormat="1" applyFont="1" applyFill="1" applyBorder="1" applyAlignment="1">
      <alignment horizontal="center" vertical="center"/>
    </xf>
    <xf numFmtId="172" fontId="18" fillId="0" borderId="4" xfId="10" applyNumberFormat="1" applyFont="1" applyFill="1" applyBorder="1" applyAlignment="1">
      <alignment horizontal="center" vertical="center"/>
    </xf>
    <xf numFmtId="171" fontId="18" fillId="14" borderId="4" xfId="10" applyNumberFormat="1" applyFont="1" applyFill="1" applyBorder="1" applyAlignment="1">
      <alignment horizontal="center" vertical="center"/>
    </xf>
    <xf numFmtId="172" fontId="18" fillId="14" borderId="4" xfId="10" applyNumberFormat="1" applyFont="1" applyFill="1" applyBorder="1" applyAlignment="1">
      <alignment horizontal="center" vertical="center"/>
    </xf>
    <xf numFmtId="173" fontId="18" fillId="0" borderId="4" xfId="10" applyNumberFormat="1" applyFont="1" applyFill="1" applyBorder="1" applyAlignment="1">
      <alignment horizontal="right" vertical="top"/>
    </xf>
    <xf numFmtId="173" fontId="18" fillId="15" borderId="4" xfId="10" applyNumberFormat="1" applyFont="1" applyFill="1" applyBorder="1" applyAlignment="1">
      <alignment horizontal="right" vertical="top"/>
    </xf>
    <xf numFmtId="172" fontId="18" fillId="14" borderId="4" xfId="10" applyNumberFormat="1" applyFont="1" applyFill="1" applyBorder="1" applyAlignment="1">
      <alignment horizontal="right" vertical="top"/>
    </xf>
    <xf numFmtId="172" fontId="18" fillId="18" borderId="4" xfId="10" applyNumberFormat="1" applyFont="1" applyFill="1" applyBorder="1" applyAlignment="1">
      <alignment horizontal="right" vertical="top"/>
    </xf>
    <xf numFmtId="175" fontId="2" fillId="14" borderId="4" xfId="52" applyNumberFormat="1" applyFont="1" applyFill="1" applyBorder="1" applyAlignment="1">
      <alignment horizontal="center" vertical="center" wrapText="1"/>
    </xf>
    <xf numFmtId="175" fontId="2" fillId="0" borderId="4" xfId="52" applyNumberFormat="1" applyFont="1" applyFill="1" applyBorder="1" applyAlignment="1">
      <alignment horizontal="center" vertical="center" wrapText="1"/>
    </xf>
    <xf numFmtId="0" fontId="2" fillId="14" borderId="4" xfId="0" applyFont="1" applyFill="1" applyBorder="1" applyAlignment="1">
      <alignment horizontal="left" vertical="center" wrapText="1"/>
    </xf>
    <xf numFmtId="176" fontId="2" fillId="14" borderId="4" xfId="52" applyNumberFormat="1" applyFont="1" applyFill="1" applyBorder="1" applyAlignment="1">
      <alignment horizontal="center" vertical="center" wrapText="1"/>
    </xf>
    <xf numFmtId="176" fontId="2" fillId="0" borderId="4" xfId="52" applyNumberFormat="1" applyFont="1" applyFill="1" applyBorder="1" applyAlignment="1">
      <alignment horizontal="center" vertical="center" wrapText="1"/>
    </xf>
    <xf numFmtId="173" fontId="18" fillId="20" borderId="4" xfId="10" applyNumberFormat="1" applyFont="1" applyFill="1" applyBorder="1" applyAlignment="1">
      <alignment horizontal="right" vertical="top"/>
    </xf>
    <xf numFmtId="173" fontId="18" fillId="0" borderId="4" xfId="10" applyNumberFormat="1" applyFont="1" applyFill="1" applyBorder="1" applyAlignment="1">
      <alignment horizontal="center" vertical="center"/>
    </xf>
    <xf numFmtId="172" fontId="18" fillId="20" borderId="4" xfId="10" applyNumberFormat="1" applyFont="1" applyFill="1" applyBorder="1" applyAlignment="1">
      <alignment horizontal="right" vertical="top"/>
    </xf>
    <xf numFmtId="174" fontId="18" fillId="0" borderId="4" xfId="10" applyNumberFormat="1" applyFont="1" applyFill="1" applyBorder="1" applyAlignment="1">
      <alignment horizontal="right" vertical="top"/>
    </xf>
    <xf numFmtId="172" fontId="23" fillId="0" borderId="4" xfId="10" applyNumberFormat="1" applyFont="1" applyFill="1" applyBorder="1" applyAlignment="1">
      <alignment horizontal="right" vertical="top"/>
    </xf>
    <xf numFmtId="174" fontId="18" fillId="16" borderId="4" xfId="10" applyNumberFormat="1" applyFont="1" applyFill="1" applyBorder="1" applyAlignment="1">
      <alignment horizontal="right" vertical="top"/>
    </xf>
    <xf numFmtId="173" fontId="20" fillId="14" borderId="4" xfId="0" applyNumberFormat="1" applyFont="1" applyFill="1" applyBorder="1" applyAlignment="1">
      <alignment horizontal="center" vertical="center"/>
    </xf>
    <xf numFmtId="173" fontId="20" fillId="0" borderId="4" xfId="0" applyNumberFormat="1" applyFont="1" applyFill="1" applyBorder="1" applyAlignment="1">
      <alignment horizontal="center" vertical="center"/>
    </xf>
    <xf numFmtId="172" fontId="20" fillId="0" borderId="4" xfId="0" applyNumberFormat="1" applyFont="1" applyFill="1" applyBorder="1" applyAlignment="1">
      <alignment horizontal="center" vertical="center"/>
    </xf>
    <xf numFmtId="173" fontId="18" fillId="14" borderId="4" xfId="10" applyNumberFormat="1" applyFont="1" applyFill="1" applyBorder="1" applyAlignment="1">
      <alignment horizontal="center" vertical="center"/>
    </xf>
    <xf numFmtId="172" fontId="18" fillId="16" borderId="4" xfId="10" applyNumberFormat="1" applyFont="1" applyFill="1" applyBorder="1" applyAlignment="1">
      <alignment horizontal="right" vertical="top"/>
    </xf>
    <xf numFmtId="174" fontId="18" fillId="0" borderId="4" xfId="10" applyNumberFormat="1" applyFont="1" applyFill="1" applyBorder="1" applyAlignment="1">
      <alignment horizontal="center" vertical="center"/>
    </xf>
    <xf numFmtId="172" fontId="29" fillId="17" borderId="4" xfId="10" applyNumberFormat="1" applyFont="1" applyFill="1" applyBorder="1" applyAlignment="1">
      <alignment horizontal="right" vertical="top" indent="1"/>
    </xf>
    <xf numFmtId="177" fontId="29" fillId="17" borderId="4" xfId="10" applyNumberFormat="1" applyFont="1" applyFill="1" applyBorder="1" applyAlignment="1">
      <alignment horizontal="right" vertical="top"/>
    </xf>
    <xf numFmtId="174" fontId="29" fillId="15" borderId="4" xfId="10" applyNumberFormat="1" applyFont="1" applyFill="1" applyBorder="1" applyAlignment="1">
      <alignment horizontal="right" vertical="top"/>
    </xf>
    <xf numFmtId="171" fontId="18" fillId="15" borderId="4" xfId="10" applyNumberFormat="1" applyFont="1" applyFill="1" applyBorder="1" applyAlignment="1">
      <alignment horizontal="right" vertical="top"/>
    </xf>
    <xf numFmtId="0" fontId="25" fillId="0" borderId="6" xfId="0" applyFont="1" applyBorder="1" applyAlignment="1">
      <alignment horizontal="justify" vertical="justify"/>
    </xf>
    <xf numFmtId="49" fontId="18" fillId="19" borderId="11" xfId="0" applyNumberFormat="1" applyFont="1" applyFill="1" applyBorder="1" applyAlignment="1">
      <alignment horizontal="justify" vertical="top" wrapText="1"/>
    </xf>
    <xf numFmtId="49" fontId="30" fillId="21" borderId="10" xfId="0" applyNumberFormat="1" applyFont="1" applyFill="1" applyBorder="1" applyAlignment="1">
      <alignment horizontal="justify" vertical="top" wrapText="1"/>
    </xf>
    <xf numFmtId="0" fontId="31" fillId="0" borderId="0" xfId="0" applyFont="1"/>
    <xf numFmtId="49" fontId="32" fillId="21" borderId="2" xfId="0" applyNumberFormat="1" applyFont="1" applyFill="1" applyBorder="1" applyAlignment="1">
      <alignment horizontal="justify" vertical="top" wrapText="1"/>
    </xf>
    <xf numFmtId="0" fontId="7" fillId="0" borderId="9" xfId="0" applyFont="1" applyBorder="1" applyAlignment="1">
      <alignment horizontal="justify" vertical="top" wrapText="1"/>
    </xf>
    <xf numFmtId="173" fontId="18" fillId="16" borderId="4" xfId="10" applyNumberFormat="1" applyFont="1" applyFill="1" applyBorder="1" applyAlignment="1">
      <alignment horizontal="right" vertical="top"/>
    </xf>
    <xf numFmtId="178" fontId="7" fillId="0" borderId="12" xfId="57" applyNumberFormat="1" applyFont="1" applyBorder="1" applyAlignment="1">
      <alignment horizontal="center" vertical="center" wrapText="1"/>
    </xf>
    <xf numFmtId="170" fontId="18" fillId="0" borderId="4" xfId="10" applyNumberFormat="1" applyFont="1" applyFill="1" applyBorder="1" applyAlignment="1">
      <alignment horizontal="right" vertical="top"/>
    </xf>
    <xf numFmtId="179" fontId="7" fillId="0" borderId="9" xfId="57" applyNumberFormat="1" applyFont="1" applyBorder="1" applyAlignment="1">
      <alignment horizontal="center" vertical="center" wrapText="1"/>
    </xf>
    <xf numFmtId="179" fontId="13" fillId="0" borderId="9" xfId="0" applyNumberFormat="1" applyFont="1" applyBorder="1" applyAlignment="1">
      <alignment horizontal="center"/>
    </xf>
    <xf numFmtId="173" fontId="2" fillId="0" borderId="4" xfId="10" applyNumberFormat="1" applyFont="1" applyFill="1" applyBorder="1" applyAlignment="1">
      <alignment horizontal="right" vertical="top"/>
    </xf>
    <xf numFmtId="2" fontId="7" fillId="0" borderId="9" xfId="57" applyNumberFormat="1" applyFont="1" applyBorder="1" applyAlignment="1">
      <alignment horizontal="center" vertical="center" wrapText="1"/>
    </xf>
    <xf numFmtId="173" fontId="23" fillId="0" borderId="4" xfId="10" applyNumberFormat="1" applyFont="1" applyFill="1" applyBorder="1" applyAlignment="1">
      <alignment horizontal="right" vertical="top"/>
    </xf>
    <xf numFmtId="171" fontId="18" fillId="14" borderId="4" xfId="10" applyNumberFormat="1" applyFont="1" applyFill="1" applyBorder="1" applyAlignment="1">
      <alignment horizontal="right" vertical="top"/>
    </xf>
    <xf numFmtId="171" fontId="18" fillId="18" borderId="4" xfId="10" applyNumberFormat="1" applyFont="1" applyFill="1" applyBorder="1" applyAlignment="1">
      <alignment horizontal="right" vertical="top"/>
    </xf>
    <xf numFmtId="171" fontId="7" fillId="0" borderId="9" xfId="57" applyNumberFormat="1" applyFont="1" applyBorder="1" applyAlignment="1">
      <alignment horizontal="center" vertical="center" wrapText="1"/>
    </xf>
    <xf numFmtId="179" fontId="7" fillId="0" borderId="9" xfId="0" applyNumberFormat="1" applyFont="1" applyBorder="1" applyAlignment="1">
      <alignment horizontal="center"/>
    </xf>
    <xf numFmtId="171" fontId="7" fillId="20" borderId="9" xfId="0" applyNumberFormat="1" applyFont="1" applyFill="1" applyBorder="1" applyAlignment="1">
      <alignment horizontal="center"/>
    </xf>
    <xf numFmtId="179" fontId="18" fillId="14" borderId="4" xfId="10" applyNumberFormat="1" applyFont="1" applyFill="1" applyBorder="1" applyAlignment="1">
      <alignment horizontal="center" vertical="center"/>
    </xf>
    <xf numFmtId="179" fontId="7" fillId="0" borderId="14" xfId="57" applyNumberFormat="1" applyFont="1" applyBorder="1" applyAlignment="1">
      <alignment horizontal="center" vertical="center" wrapText="1"/>
    </xf>
    <xf numFmtId="2" fontId="7" fillId="0" borderId="9" xfId="0" applyNumberFormat="1" applyFont="1" applyBorder="1" applyAlignment="1">
      <alignment horizontal="center" vertical="center"/>
    </xf>
    <xf numFmtId="180" fontId="7" fillId="0" borderId="13" xfId="57" applyNumberFormat="1" applyFont="1" applyBorder="1" applyAlignment="1">
      <alignment horizontal="center" vertical="top" wrapText="1"/>
    </xf>
    <xf numFmtId="0" fontId="12" fillId="0" borderId="0" xfId="0" applyFont="1" applyFill="1" applyAlignment="1">
      <alignment horizontal="center"/>
    </xf>
    <xf numFmtId="164" fontId="18" fillId="0" borderId="4" xfId="14" applyNumberFormat="1" applyFont="1" applyFill="1" applyBorder="1" applyAlignment="1">
      <alignment horizontal="center" vertical="center" wrapText="1"/>
    </xf>
    <xf numFmtId="164" fontId="18" fillId="0" borderId="6" xfId="14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164" fontId="2" fillId="0" borderId="6" xfId="15" applyNumberFormat="1" applyFont="1" applyFill="1" applyBorder="1" applyAlignment="1">
      <alignment horizontal="center" vertical="center" wrapText="1"/>
    </xf>
    <xf numFmtId="164" fontId="2" fillId="0" borderId="7" xfId="15" applyNumberFormat="1" applyFont="1" applyFill="1" applyBorder="1" applyAlignment="1">
      <alignment horizontal="center" vertical="center" wrapText="1"/>
    </xf>
    <xf numFmtId="164" fontId="2" fillId="0" borderId="5" xfId="15" applyNumberFormat="1" applyFont="1" applyFill="1" applyBorder="1" applyAlignment="1">
      <alignment horizontal="center" vertical="center" wrapText="1"/>
    </xf>
    <xf numFmtId="164" fontId="2" fillId="0" borderId="4" xfId="15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/>
    <xf numFmtId="0" fontId="2" fillId="0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14" fillId="0" borderId="0" xfId="0" applyFont="1" applyFill="1" applyAlignment="1"/>
    <xf numFmtId="0" fontId="15" fillId="0" borderId="0" xfId="0" applyFont="1" applyFill="1" applyAlignment="1"/>
  </cellXfs>
  <cellStyles count="58">
    <cellStyle name="" xfId="1"/>
    <cellStyle name="" xfId="2"/>
    <cellStyle name="" xfId="3"/>
    <cellStyle name="" xfId="4"/>
    <cellStyle name="" xfId="5"/>
    <cellStyle name="1" xfId="6"/>
    <cellStyle name="2" xfId="7"/>
    <cellStyle name="Normal" xfId="8"/>
    <cellStyle name="Данные (редактируемые)" xfId="9"/>
    <cellStyle name="Данные (только для чтения)" xfId="10"/>
    <cellStyle name="Данные (только для чтения) 2" xfId="11"/>
    <cellStyle name="Данные (только для чтения) 3" xfId="12"/>
    <cellStyle name="Данные для удаления" xfId="13"/>
    <cellStyle name="Заголовки полей" xfId="14"/>
    <cellStyle name="Заголовки полей [печать]" xfId="15"/>
    <cellStyle name="Заголовки полей [печать] 2" xfId="16"/>
    <cellStyle name="Заголовки полей 2" xfId="17"/>
    <cellStyle name="Заголовки полей 3" xfId="18"/>
    <cellStyle name="Заголовки полей_431_1917_Доходы" xfId="19"/>
    <cellStyle name="Заголовок меры" xfId="20"/>
    <cellStyle name="Заголовок меры 2" xfId="21"/>
    <cellStyle name="Заголовок показателя [печать]" xfId="22"/>
    <cellStyle name="Заголовок показателя [печать] 2" xfId="23"/>
    <cellStyle name="Заголовок показателя константы" xfId="24"/>
    <cellStyle name="Заголовок результата расчета" xfId="25"/>
    <cellStyle name="Заголовок свободного показателя" xfId="26"/>
    <cellStyle name="Значение фильтра" xfId="27"/>
    <cellStyle name="Значение фильтра [печать]" xfId="28"/>
    <cellStyle name="Значение фильтра 2" xfId="29"/>
    <cellStyle name="Значение фильтра 3" xfId="30"/>
    <cellStyle name="Значение фильтра_431_1917_Доходы" xfId="31"/>
    <cellStyle name="Информация о задаче" xfId="32"/>
    <cellStyle name="Информация о задаче 2" xfId="33"/>
    <cellStyle name="Обычный" xfId="0" builtinId="0"/>
    <cellStyle name="Обычный 2" xfId="34"/>
    <cellStyle name="Обычный 3" xfId="35"/>
    <cellStyle name="Обычный_431_1917_Доходы" xfId="36"/>
    <cellStyle name="Обычный_Лист1" xfId="57"/>
    <cellStyle name="Обычный_Лист1 2" xfId="56"/>
    <cellStyle name="Отдельная ячейка" xfId="37"/>
    <cellStyle name="Отдельная ячейка - константа" xfId="38"/>
    <cellStyle name="Отдельная ячейка - константа [печать]" xfId="39"/>
    <cellStyle name="Отдельная ячейка - константа_431_1917_Доходы" xfId="40"/>
    <cellStyle name="Отдельная ячейка [печать]" xfId="41"/>
    <cellStyle name="Отдельная ячейка_431_1917_Доходы" xfId="42"/>
    <cellStyle name="Отдельная ячейка-результат" xfId="43"/>
    <cellStyle name="Отдельная ячейка-результат [печать]" xfId="44"/>
    <cellStyle name="Отдельная ячейка-результат_431_1917_Доходы" xfId="45"/>
    <cellStyle name="Свойства элементов измерения" xfId="46"/>
    <cellStyle name="Свойства элементов измерения [печать]" xfId="47"/>
    <cellStyle name="Свойства элементов измерения 2" xfId="48"/>
    <cellStyle name="Свойства элементов измерения_431_1917_Доходы" xfId="49"/>
    <cellStyle name="Элементы осей" xfId="50"/>
    <cellStyle name="Элементы осей [печать]" xfId="51"/>
    <cellStyle name="Элементы осей [печать] 2" xfId="52"/>
    <cellStyle name="Элементы осей [печать]_ежедневки_2009" xfId="53"/>
    <cellStyle name="Элементы осей 2" xfId="54"/>
    <cellStyle name="Элементы осей_431_1917_Доходы" xfId="5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5"/>
  <sheetViews>
    <sheetView tabSelected="1" topLeftCell="B1" zoomScale="79" zoomScaleNormal="79" workbookViewId="0">
      <selection activeCell="K15" sqref="K15"/>
    </sheetView>
  </sheetViews>
  <sheetFormatPr defaultColWidth="31" defaultRowHeight="15.75" x14ac:dyDescent="0.25"/>
  <cols>
    <col min="1" max="1" width="25.140625" style="2" customWidth="1"/>
    <col min="2" max="2" width="26.42578125" style="2" customWidth="1"/>
    <col min="3" max="3" width="32.7109375" style="2" customWidth="1"/>
    <col min="4" max="4" width="14.85546875" style="2" customWidth="1"/>
    <col min="5" max="5" width="22.85546875" style="2" customWidth="1"/>
    <col min="6" max="6" width="15" style="2" customWidth="1"/>
    <col min="7" max="9" width="13.7109375" style="2" customWidth="1"/>
    <col min="10" max="10" width="14" style="2" customWidth="1"/>
    <col min="11" max="13" width="14.7109375" style="2" customWidth="1"/>
    <col min="14" max="16384" width="31" style="2"/>
  </cols>
  <sheetData>
    <row r="1" spans="1:13" x14ac:dyDescent="0.25">
      <c r="K1" s="164"/>
      <c r="L1" s="164"/>
      <c r="M1" s="164"/>
    </row>
    <row r="2" spans="1:13" x14ac:dyDescent="0.25">
      <c r="K2" s="165"/>
      <c r="L2" s="165"/>
      <c r="M2" s="165"/>
    </row>
    <row r="3" spans="1:13" ht="18" customHeight="1" x14ac:dyDescent="0.25">
      <c r="C3" s="1"/>
      <c r="D3" s="1"/>
      <c r="E3" s="1"/>
      <c r="F3" s="1"/>
      <c r="K3" s="166"/>
      <c r="L3" s="166"/>
      <c r="M3" s="166"/>
    </row>
    <row r="4" spans="1:13" ht="18.75" hidden="1" x14ac:dyDescent="0.25">
      <c r="C4" s="1"/>
      <c r="D4" s="1"/>
      <c r="E4" s="1"/>
      <c r="F4" s="1"/>
      <c r="K4" s="31"/>
      <c r="L4" s="31"/>
      <c r="M4" s="31"/>
    </row>
    <row r="5" spans="1:13" ht="18.75" x14ac:dyDescent="0.25">
      <c r="C5" s="1"/>
      <c r="D5" s="1"/>
      <c r="E5" s="1"/>
      <c r="F5" s="1"/>
      <c r="K5" s="31"/>
      <c r="L5" s="31"/>
      <c r="M5" s="31"/>
    </row>
    <row r="6" spans="1:13" ht="19.5" x14ac:dyDescent="0.3">
      <c r="A6" s="167" t="s">
        <v>94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</row>
    <row r="7" spans="1:13" ht="18.75" x14ac:dyDescent="0.3">
      <c r="A7" s="169"/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</row>
    <row r="8" spans="1:13" x14ac:dyDescent="0.25">
      <c r="C8" s="153"/>
      <c r="D8" s="153"/>
      <c r="E8" s="153"/>
      <c r="F8" s="153"/>
      <c r="G8" s="153"/>
      <c r="H8" s="153"/>
      <c r="I8" s="153"/>
      <c r="J8" s="153"/>
      <c r="K8" s="153"/>
      <c r="L8" s="153"/>
    </row>
    <row r="9" spans="1:13" x14ac:dyDescent="0.25">
      <c r="A9" s="11"/>
      <c r="B9" s="11"/>
      <c r="C9" s="12"/>
      <c r="D9" s="12"/>
      <c r="E9" s="12"/>
      <c r="F9" s="12" t="s">
        <v>143</v>
      </c>
      <c r="G9" s="82" t="s">
        <v>144</v>
      </c>
      <c r="H9" s="82" t="s">
        <v>52</v>
      </c>
      <c r="I9" s="82" t="s">
        <v>50</v>
      </c>
      <c r="J9" s="82" t="s">
        <v>51</v>
      </c>
      <c r="K9" s="13"/>
      <c r="L9" s="11"/>
      <c r="M9" s="14" t="s">
        <v>14</v>
      </c>
    </row>
    <row r="10" spans="1:13" ht="31.15" customHeight="1" x14ac:dyDescent="0.25">
      <c r="A10" s="154" t="s">
        <v>9</v>
      </c>
      <c r="B10" s="155" t="s">
        <v>16</v>
      </c>
      <c r="C10" s="158" t="s">
        <v>17</v>
      </c>
      <c r="D10" s="158" t="s">
        <v>28</v>
      </c>
      <c r="E10" s="161" t="s">
        <v>18</v>
      </c>
      <c r="F10" s="158" t="s">
        <v>19</v>
      </c>
      <c r="G10" s="161" t="s">
        <v>20</v>
      </c>
      <c r="H10" s="161" t="s">
        <v>21</v>
      </c>
      <c r="I10" s="161" t="s">
        <v>151</v>
      </c>
      <c r="J10" s="158" t="s">
        <v>35</v>
      </c>
      <c r="K10" s="163" t="s">
        <v>22</v>
      </c>
      <c r="L10" s="163"/>
      <c r="M10" s="163"/>
    </row>
    <row r="11" spans="1:13" ht="46.15" customHeight="1" x14ac:dyDescent="0.25">
      <c r="A11" s="154"/>
      <c r="B11" s="156"/>
      <c r="C11" s="159"/>
      <c r="D11" s="159"/>
      <c r="E11" s="162"/>
      <c r="F11" s="159"/>
      <c r="G11" s="162"/>
      <c r="H11" s="161"/>
      <c r="I11" s="161"/>
      <c r="J11" s="159"/>
      <c r="K11" s="161" t="s">
        <v>152</v>
      </c>
      <c r="L11" s="161" t="s">
        <v>153</v>
      </c>
      <c r="M11" s="161" t="s">
        <v>154</v>
      </c>
    </row>
    <row r="12" spans="1:13" ht="111.75" customHeight="1" x14ac:dyDescent="0.25">
      <c r="A12" s="154"/>
      <c r="B12" s="157"/>
      <c r="C12" s="160"/>
      <c r="D12" s="160"/>
      <c r="E12" s="162"/>
      <c r="F12" s="160"/>
      <c r="G12" s="162"/>
      <c r="H12" s="161"/>
      <c r="I12" s="161"/>
      <c r="J12" s="160"/>
      <c r="K12" s="161"/>
      <c r="L12" s="161"/>
      <c r="M12" s="161"/>
    </row>
    <row r="13" spans="1:13" ht="16.5" customHeight="1" x14ac:dyDescent="0.25">
      <c r="A13" s="15">
        <v>1</v>
      </c>
      <c r="B13" s="15">
        <v>2</v>
      </c>
      <c r="C13" s="15">
        <v>3</v>
      </c>
      <c r="D13" s="15">
        <v>4</v>
      </c>
      <c r="E13" s="15">
        <v>5</v>
      </c>
      <c r="F13" s="15">
        <v>6</v>
      </c>
      <c r="G13" s="15">
        <v>7</v>
      </c>
      <c r="H13" s="15">
        <v>8</v>
      </c>
      <c r="I13" s="15">
        <v>9</v>
      </c>
      <c r="J13" s="15">
        <v>10</v>
      </c>
      <c r="K13" s="15">
        <v>11</v>
      </c>
      <c r="L13" s="15">
        <v>12</v>
      </c>
      <c r="M13" s="15">
        <v>13</v>
      </c>
    </row>
    <row r="14" spans="1:13" ht="38.25" x14ac:dyDescent="0.25">
      <c r="A14" s="62" t="s">
        <v>33</v>
      </c>
      <c r="B14" s="63" t="s">
        <v>26</v>
      </c>
      <c r="C14" s="63"/>
      <c r="D14" s="64" t="s">
        <v>29</v>
      </c>
      <c r="E14" s="65"/>
      <c r="F14" s="96">
        <f>F15+F60</f>
        <v>26519.79477</v>
      </c>
      <c r="G14" s="126">
        <f t="shared" ref="G14:M14" si="0">G15+G60</f>
        <v>24349.869420000003</v>
      </c>
      <c r="H14" s="96">
        <f t="shared" si="0"/>
        <v>31448.566750000002</v>
      </c>
      <c r="I14" s="127">
        <f>I15+I60</f>
        <v>12006.185850000002</v>
      </c>
      <c r="J14" s="100">
        <f>J15+J60+J34+J73</f>
        <v>24210.639719999999</v>
      </c>
      <c r="K14" s="96">
        <f>K15+K60+K34</f>
        <v>23189.68907</v>
      </c>
      <c r="L14" s="96">
        <f t="shared" si="0"/>
        <v>17220.9411</v>
      </c>
      <c r="M14" s="96">
        <f t="shared" si="0"/>
        <v>17488.526249999999</v>
      </c>
    </row>
    <row r="15" spans="1:13" ht="45" customHeight="1" x14ac:dyDescent="0.25">
      <c r="A15" s="53" t="s">
        <v>34</v>
      </c>
      <c r="B15" s="54" t="s">
        <v>15</v>
      </c>
      <c r="C15" s="79" t="s">
        <v>34</v>
      </c>
      <c r="D15" s="51" t="s">
        <v>29</v>
      </c>
      <c r="E15" s="52"/>
      <c r="F15" s="124">
        <f>F16+F20+F23+F34+F38+F44+F50+F57</f>
        <v>9870.7389199999998</v>
      </c>
      <c r="G15" s="124">
        <f>G16+G20+G23+G31+G44+G50+G38+G57+G34</f>
        <v>12846.32703</v>
      </c>
      <c r="H15" s="124">
        <f>H16+H20+H23+H31+H44+H50+H38+H34+H57</f>
        <v>14029.671030000001</v>
      </c>
      <c r="I15" s="119">
        <f>I16+I20+I23+I31+I44+I50+I38+I34+I57</f>
        <v>3600.0547000000006</v>
      </c>
      <c r="J15" s="136">
        <f>J16+J20+J23+J31+J44+J50+J38+J51+J34+J57</f>
        <v>10687.544</v>
      </c>
      <c r="K15" s="124">
        <f>K16+K20+K23+K31+K44+K50+K38+K34</f>
        <v>14089.18303</v>
      </c>
      <c r="L15" s="124">
        <f>L16+L20+L23+L31+L44+L50+L38+L34</f>
        <v>10489.3</v>
      </c>
      <c r="M15" s="124">
        <f>M16+M20+M23+M31+M44+M50+M38</f>
        <v>10625.699999999999</v>
      </c>
    </row>
    <row r="16" spans="1:13" ht="70.5" x14ac:dyDescent="0.25">
      <c r="A16" s="50" t="s">
        <v>3</v>
      </c>
      <c r="B16" s="42" t="s">
        <v>10</v>
      </c>
      <c r="C16" s="49" t="s">
        <v>3</v>
      </c>
      <c r="D16" s="43" t="s">
        <v>36</v>
      </c>
      <c r="E16" s="44" t="s">
        <v>31</v>
      </c>
      <c r="F16" s="94">
        <f>F17+F18+F19</f>
        <v>452.8</v>
      </c>
      <c r="G16" s="45">
        <f t="shared" ref="G16:M16" si="1">G17+G18+G19</f>
        <v>456.40000000000003</v>
      </c>
      <c r="H16" s="45">
        <f t="shared" si="1"/>
        <v>460</v>
      </c>
      <c r="I16" s="94">
        <f t="shared" si="1"/>
        <v>183.55924999999999</v>
      </c>
      <c r="J16" s="45">
        <f t="shared" si="1"/>
        <v>463.3</v>
      </c>
      <c r="K16" s="45">
        <f t="shared" si="1"/>
        <v>460.3</v>
      </c>
      <c r="L16" s="45">
        <f t="shared" si="1"/>
        <v>466.90000000000003</v>
      </c>
      <c r="M16" s="45">
        <f t="shared" si="1"/>
        <v>478.3</v>
      </c>
    </row>
    <row r="17" spans="1:13" ht="117.75" customHeight="1" x14ac:dyDescent="0.25">
      <c r="A17" s="16"/>
      <c r="B17" s="17" t="s">
        <v>11</v>
      </c>
      <c r="C17" s="18" t="s">
        <v>1</v>
      </c>
      <c r="D17" s="19" t="s">
        <v>36</v>
      </c>
      <c r="E17" s="21" t="s">
        <v>31</v>
      </c>
      <c r="F17" s="95">
        <v>445</v>
      </c>
      <c r="G17" s="10">
        <v>446.1</v>
      </c>
      <c r="H17" s="10">
        <v>446.7</v>
      </c>
      <c r="I17" s="118">
        <v>176.85093000000001</v>
      </c>
      <c r="J17" s="36">
        <v>450</v>
      </c>
      <c r="K17" s="36">
        <v>450</v>
      </c>
      <c r="L17" s="36">
        <v>460</v>
      </c>
      <c r="M17" s="36">
        <v>472</v>
      </c>
    </row>
    <row r="18" spans="1:13" ht="116.25" customHeight="1" x14ac:dyDescent="0.25">
      <c r="A18" s="16"/>
      <c r="B18" s="17" t="s">
        <v>12</v>
      </c>
      <c r="C18" s="18" t="s">
        <v>2</v>
      </c>
      <c r="D18" s="19" t="s">
        <v>36</v>
      </c>
      <c r="E18" s="21" t="s">
        <v>31</v>
      </c>
      <c r="F18" s="92">
        <v>0.1</v>
      </c>
      <c r="G18" s="10">
        <v>0.3</v>
      </c>
      <c r="H18" s="10">
        <v>1.3</v>
      </c>
      <c r="I18" s="141">
        <v>0.54339999999999999</v>
      </c>
      <c r="J18" s="36">
        <v>1.3</v>
      </c>
      <c r="K18" s="36">
        <v>0.3</v>
      </c>
      <c r="L18" s="36">
        <v>0.3</v>
      </c>
      <c r="M18" s="36">
        <v>0.3</v>
      </c>
    </row>
    <row r="19" spans="1:13" ht="74.45" customHeight="1" x14ac:dyDescent="0.25">
      <c r="A19" s="16"/>
      <c r="B19" s="17" t="s">
        <v>13</v>
      </c>
      <c r="C19" s="18" t="s">
        <v>4</v>
      </c>
      <c r="D19" s="19" t="s">
        <v>36</v>
      </c>
      <c r="E19" s="21" t="s">
        <v>31</v>
      </c>
      <c r="F19" s="95">
        <v>7.7</v>
      </c>
      <c r="G19" s="10">
        <v>10</v>
      </c>
      <c r="H19" s="10">
        <v>12</v>
      </c>
      <c r="I19" s="118">
        <v>6.1649200000000004</v>
      </c>
      <c r="J19" s="36">
        <v>12</v>
      </c>
      <c r="K19" s="36">
        <v>10</v>
      </c>
      <c r="L19" s="36">
        <v>6.6</v>
      </c>
      <c r="M19" s="36">
        <v>6</v>
      </c>
    </row>
    <row r="20" spans="1:13" ht="70.5" x14ac:dyDescent="0.25">
      <c r="A20" s="48" t="s">
        <v>5</v>
      </c>
      <c r="B20" s="42" t="s">
        <v>8</v>
      </c>
      <c r="C20" s="49" t="s">
        <v>5</v>
      </c>
      <c r="D20" s="43" t="s">
        <v>36</v>
      </c>
      <c r="E20" s="44"/>
      <c r="F20" s="94">
        <f t="shared" ref="F20:M20" si="2">F21</f>
        <v>1380</v>
      </c>
      <c r="G20" s="45">
        <f t="shared" si="2"/>
        <v>1000</v>
      </c>
      <c r="H20" s="45">
        <f t="shared" si="2"/>
        <v>1900</v>
      </c>
      <c r="I20" s="106">
        <f t="shared" si="2"/>
        <v>927.5883</v>
      </c>
      <c r="J20" s="45">
        <f t="shared" si="2"/>
        <v>1900</v>
      </c>
      <c r="K20" s="45">
        <f t="shared" si="2"/>
        <v>1500</v>
      </c>
      <c r="L20" s="45">
        <f t="shared" si="2"/>
        <v>1550</v>
      </c>
      <c r="M20" s="45">
        <f t="shared" si="2"/>
        <v>1550</v>
      </c>
    </row>
    <row r="21" spans="1:13" ht="70.5" x14ac:dyDescent="0.25">
      <c r="A21" s="20" t="s">
        <v>24</v>
      </c>
      <c r="B21" s="17" t="s">
        <v>23</v>
      </c>
      <c r="C21" s="18" t="s">
        <v>24</v>
      </c>
      <c r="D21" s="19" t="s">
        <v>36</v>
      </c>
      <c r="E21" s="21" t="s">
        <v>31</v>
      </c>
      <c r="F21" s="95">
        <f>F22</f>
        <v>1380</v>
      </c>
      <c r="G21" s="10">
        <f t="shared" ref="G21:M21" si="3">G22</f>
        <v>1000</v>
      </c>
      <c r="H21" s="10">
        <f t="shared" si="3"/>
        <v>1900</v>
      </c>
      <c r="I21" s="143">
        <f t="shared" si="3"/>
        <v>927.5883</v>
      </c>
      <c r="J21" s="36">
        <f>J22</f>
        <v>1900</v>
      </c>
      <c r="K21" s="36">
        <f t="shared" si="3"/>
        <v>1500</v>
      </c>
      <c r="L21" s="36">
        <f t="shared" si="3"/>
        <v>1550</v>
      </c>
      <c r="M21" s="36">
        <f t="shared" si="3"/>
        <v>1550</v>
      </c>
    </row>
    <row r="22" spans="1:13" ht="70.5" x14ac:dyDescent="0.25">
      <c r="A22" s="16"/>
      <c r="B22" s="17" t="s">
        <v>37</v>
      </c>
      <c r="C22" s="18" t="s">
        <v>24</v>
      </c>
      <c r="D22" s="19" t="s">
        <v>36</v>
      </c>
      <c r="E22" s="21" t="s">
        <v>31</v>
      </c>
      <c r="F22" s="95">
        <v>1380</v>
      </c>
      <c r="G22" s="10">
        <v>1000</v>
      </c>
      <c r="H22" s="10">
        <v>1900</v>
      </c>
      <c r="I22" s="139">
        <v>927.5883</v>
      </c>
      <c r="J22" s="36">
        <v>1900</v>
      </c>
      <c r="K22" s="93">
        <v>1500</v>
      </c>
      <c r="L22" s="93">
        <v>1550</v>
      </c>
      <c r="M22" s="93">
        <v>1550</v>
      </c>
    </row>
    <row r="23" spans="1:13" ht="70.5" x14ac:dyDescent="0.25">
      <c r="A23" s="48" t="s">
        <v>6</v>
      </c>
      <c r="B23" s="42" t="s">
        <v>41</v>
      </c>
      <c r="C23" s="49" t="s">
        <v>6</v>
      </c>
      <c r="D23" s="43" t="s">
        <v>36</v>
      </c>
      <c r="E23" s="44"/>
      <c r="F23" s="94">
        <f>F24+F26</f>
        <v>7730</v>
      </c>
      <c r="G23" s="45">
        <f t="shared" ref="G23:L23" si="4">G24+G26</f>
        <v>7300</v>
      </c>
      <c r="H23" s="45">
        <f t="shared" si="4"/>
        <v>7300</v>
      </c>
      <c r="I23" s="94">
        <f>I24+I26</f>
        <v>2079.8815600000003</v>
      </c>
      <c r="J23" s="45">
        <f t="shared" si="4"/>
        <v>7410</v>
      </c>
      <c r="K23" s="45">
        <f t="shared" si="4"/>
        <v>7300</v>
      </c>
      <c r="L23" s="45">
        <f t="shared" si="4"/>
        <v>7570</v>
      </c>
      <c r="M23" s="45">
        <f>M24+M26</f>
        <v>7690</v>
      </c>
    </row>
    <row r="24" spans="1:13" ht="70.5" x14ac:dyDescent="0.25">
      <c r="A24" s="77" t="s">
        <v>38</v>
      </c>
      <c r="B24" s="37" t="s">
        <v>42</v>
      </c>
      <c r="C24" s="78" t="s">
        <v>38</v>
      </c>
      <c r="D24" s="38" t="s">
        <v>36</v>
      </c>
      <c r="E24" s="39" t="s">
        <v>31</v>
      </c>
      <c r="F24" s="107">
        <f>F25</f>
        <v>300</v>
      </c>
      <c r="G24" s="40">
        <f t="shared" ref="G24:L24" si="5">G25</f>
        <v>410</v>
      </c>
      <c r="H24" s="40">
        <f t="shared" si="5"/>
        <v>410</v>
      </c>
      <c r="I24" s="107">
        <f>I25</f>
        <v>30.585070000000002</v>
      </c>
      <c r="J24" s="40">
        <f>J25</f>
        <v>410</v>
      </c>
      <c r="K24" s="40">
        <f t="shared" si="5"/>
        <v>410</v>
      </c>
      <c r="L24" s="40">
        <f t="shared" si="5"/>
        <v>420</v>
      </c>
      <c r="M24" s="40">
        <f>M25</f>
        <v>440</v>
      </c>
    </row>
    <row r="25" spans="1:13" ht="67.5" customHeight="1" x14ac:dyDescent="0.25">
      <c r="A25" s="16"/>
      <c r="B25" s="17" t="s">
        <v>39</v>
      </c>
      <c r="C25" s="18" t="s">
        <v>40</v>
      </c>
      <c r="D25" s="19" t="s">
        <v>36</v>
      </c>
      <c r="E25" s="21" t="s">
        <v>31</v>
      </c>
      <c r="F25" s="95">
        <v>300</v>
      </c>
      <c r="G25" s="10">
        <v>410</v>
      </c>
      <c r="H25" s="10">
        <v>410</v>
      </c>
      <c r="I25" s="139">
        <v>30.585070000000002</v>
      </c>
      <c r="J25" s="36">
        <v>410</v>
      </c>
      <c r="K25" s="36">
        <v>410</v>
      </c>
      <c r="L25" s="36">
        <v>420</v>
      </c>
      <c r="M25" s="10">
        <v>440</v>
      </c>
    </row>
    <row r="26" spans="1:13" ht="60" customHeight="1" x14ac:dyDescent="0.25">
      <c r="A26" s="76" t="s">
        <v>43</v>
      </c>
      <c r="B26" s="37" t="s">
        <v>45</v>
      </c>
      <c r="C26" s="76" t="s">
        <v>43</v>
      </c>
      <c r="D26" s="38" t="s">
        <v>36</v>
      </c>
      <c r="E26" s="39" t="s">
        <v>31</v>
      </c>
      <c r="F26" s="107">
        <f>F27+F29</f>
        <v>7430</v>
      </c>
      <c r="G26" s="40">
        <f t="shared" ref="G26:M26" si="6">G27+G29</f>
        <v>6890</v>
      </c>
      <c r="H26" s="40">
        <f t="shared" si="6"/>
        <v>6890</v>
      </c>
      <c r="I26" s="144">
        <f>I27+I29</f>
        <v>2049.2964900000002</v>
      </c>
      <c r="J26" s="40">
        <f>J27+J29</f>
        <v>7000</v>
      </c>
      <c r="K26" s="40">
        <f>K27+K29</f>
        <v>6890</v>
      </c>
      <c r="L26" s="40">
        <f t="shared" si="6"/>
        <v>7150</v>
      </c>
      <c r="M26" s="40">
        <f t="shared" si="6"/>
        <v>7250</v>
      </c>
    </row>
    <row r="27" spans="1:13" ht="70.5" x14ac:dyDescent="0.25">
      <c r="A27" s="74"/>
      <c r="B27" s="69" t="s">
        <v>46</v>
      </c>
      <c r="C27" s="70" t="s">
        <v>44</v>
      </c>
      <c r="D27" s="71" t="s">
        <v>36</v>
      </c>
      <c r="E27" s="72"/>
      <c r="F27" s="108">
        <f t="shared" ref="F27:M27" si="7">F28</f>
        <v>4188</v>
      </c>
      <c r="G27" s="73">
        <f t="shared" si="7"/>
        <v>3990</v>
      </c>
      <c r="H27" s="73">
        <f t="shared" si="7"/>
        <v>3990</v>
      </c>
      <c r="I27" s="145">
        <f t="shared" si="7"/>
        <v>1893.31015</v>
      </c>
      <c r="J27" s="73">
        <f t="shared" si="7"/>
        <v>4000</v>
      </c>
      <c r="K27" s="73">
        <f t="shared" si="7"/>
        <v>3990</v>
      </c>
      <c r="L27" s="73">
        <f t="shared" si="7"/>
        <v>4050</v>
      </c>
      <c r="M27" s="73">
        <f t="shared" si="7"/>
        <v>4050</v>
      </c>
    </row>
    <row r="28" spans="1:13" ht="103.5" customHeight="1" x14ac:dyDescent="0.25">
      <c r="A28" s="16"/>
      <c r="B28" s="17" t="s">
        <v>47</v>
      </c>
      <c r="C28" s="18" t="s">
        <v>48</v>
      </c>
      <c r="D28" s="19" t="s">
        <v>36</v>
      </c>
      <c r="E28" s="21" t="s">
        <v>31</v>
      </c>
      <c r="F28" s="95">
        <v>4188</v>
      </c>
      <c r="G28" s="10">
        <v>3990</v>
      </c>
      <c r="H28" s="10">
        <v>3990</v>
      </c>
      <c r="I28" s="146">
        <v>1893.31015</v>
      </c>
      <c r="J28" s="10">
        <v>4000</v>
      </c>
      <c r="K28" s="10">
        <v>3990</v>
      </c>
      <c r="L28" s="10">
        <v>4050</v>
      </c>
      <c r="M28" s="10">
        <v>4050</v>
      </c>
    </row>
    <row r="29" spans="1:13" ht="72.75" customHeight="1" x14ac:dyDescent="0.25">
      <c r="A29" s="75"/>
      <c r="B29" s="69" t="s">
        <v>49</v>
      </c>
      <c r="C29" s="70" t="s">
        <v>53</v>
      </c>
      <c r="D29" s="71" t="s">
        <v>36</v>
      </c>
      <c r="E29" s="72" t="s">
        <v>31</v>
      </c>
      <c r="F29" s="108">
        <f t="shared" ref="F29:M29" si="8">F30</f>
        <v>3242</v>
      </c>
      <c r="G29" s="73">
        <f t="shared" si="8"/>
        <v>2900</v>
      </c>
      <c r="H29" s="73">
        <f t="shared" si="8"/>
        <v>2900</v>
      </c>
      <c r="I29" s="108">
        <f t="shared" si="8"/>
        <v>155.98634000000001</v>
      </c>
      <c r="J29" s="73">
        <f t="shared" si="8"/>
        <v>3000</v>
      </c>
      <c r="K29" s="73">
        <f t="shared" si="8"/>
        <v>2900</v>
      </c>
      <c r="L29" s="73">
        <f t="shared" si="8"/>
        <v>3100</v>
      </c>
      <c r="M29" s="73">
        <f t="shared" si="8"/>
        <v>3200</v>
      </c>
    </row>
    <row r="30" spans="1:13" ht="70.5" x14ac:dyDescent="0.25">
      <c r="A30" s="16"/>
      <c r="B30" s="17" t="s">
        <v>54</v>
      </c>
      <c r="C30" s="18" t="s">
        <v>55</v>
      </c>
      <c r="D30" s="19" t="s">
        <v>36</v>
      </c>
      <c r="E30" s="21" t="s">
        <v>31</v>
      </c>
      <c r="F30" s="95">
        <v>3242</v>
      </c>
      <c r="G30" s="10">
        <v>2900</v>
      </c>
      <c r="H30" s="10">
        <v>2900</v>
      </c>
      <c r="I30" s="95">
        <v>155.98634000000001</v>
      </c>
      <c r="J30" s="10">
        <v>3000</v>
      </c>
      <c r="K30" s="10">
        <v>2900</v>
      </c>
      <c r="L30" s="10">
        <v>3100</v>
      </c>
      <c r="M30" s="10">
        <v>3200</v>
      </c>
    </row>
    <row r="31" spans="1:13" ht="70.5" x14ac:dyDescent="0.25">
      <c r="A31" s="67" t="s">
        <v>7</v>
      </c>
      <c r="B31" s="46" t="s">
        <v>77</v>
      </c>
      <c r="C31" s="67" t="s">
        <v>7</v>
      </c>
      <c r="D31" s="43" t="s">
        <v>36</v>
      </c>
      <c r="E31" s="43" t="s">
        <v>66</v>
      </c>
      <c r="F31" s="45">
        <f t="shared" ref="F31:M32" si="9">F32</f>
        <v>0</v>
      </c>
      <c r="G31" s="45">
        <f t="shared" si="9"/>
        <v>0</v>
      </c>
      <c r="H31" s="45">
        <f t="shared" si="9"/>
        <v>0</v>
      </c>
      <c r="I31" s="45">
        <f t="shared" si="9"/>
        <v>0</v>
      </c>
      <c r="J31" s="45">
        <f t="shared" si="9"/>
        <v>0</v>
      </c>
      <c r="K31" s="45">
        <f t="shared" si="9"/>
        <v>0</v>
      </c>
      <c r="L31" s="45">
        <f t="shared" si="9"/>
        <v>0</v>
      </c>
      <c r="M31" s="45">
        <f t="shared" si="9"/>
        <v>0</v>
      </c>
    </row>
    <row r="32" spans="1:13" ht="70.5" x14ac:dyDescent="0.25">
      <c r="A32" s="33"/>
      <c r="B32" s="35" t="s">
        <v>78</v>
      </c>
      <c r="C32" s="22" t="s">
        <v>75</v>
      </c>
      <c r="D32" s="19" t="s">
        <v>36</v>
      </c>
      <c r="E32" s="43" t="s">
        <v>66</v>
      </c>
      <c r="F32" s="10">
        <f t="shared" si="9"/>
        <v>0</v>
      </c>
      <c r="G32" s="10">
        <f t="shared" si="9"/>
        <v>0</v>
      </c>
      <c r="H32" s="10">
        <f t="shared" si="9"/>
        <v>0</v>
      </c>
      <c r="I32" s="10">
        <f t="shared" si="9"/>
        <v>0</v>
      </c>
      <c r="J32" s="10">
        <f t="shared" si="9"/>
        <v>0</v>
      </c>
      <c r="K32" s="10">
        <f t="shared" si="9"/>
        <v>0</v>
      </c>
      <c r="L32" s="10">
        <f t="shared" si="9"/>
        <v>0</v>
      </c>
      <c r="M32" s="10">
        <f t="shared" si="9"/>
        <v>0</v>
      </c>
    </row>
    <row r="33" spans="1:13" ht="102" x14ac:dyDescent="0.25">
      <c r="A33" s="33"/>
      <c r="B33" s="35" t="s">
        <v>79</v>
      </c>
      <c r="C33" s="22" t="s">
        <v>76</v>
      </c>
      <c r="D33" s="19" t="s">
        <v>36</v>
      </c>
      <c r="E33" s="43" t="s">
        <v>66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</row>
    <row r="34" spans="1:13" ht="70.5" x14ac:dyDescent="0.25">
      <c r="A34" s="33"/>
      <c r="B34" s="35" t="s">
        <v>109</v>
      </c>
      <c r="C34" s="97" t="s">
        <v>110</v>
      </c>
      <c r="D34" s="19" t="s">
        <v>36</v>
      </c>
      <c r="E34" s="43" t="s">
        <v>66</v>
      </c>
      <c r="F34" s="95">
        <f t="shared" ref="F34:G36" si="10">F35</f>
        <v>0.1</v>
      </c>
      <c r="G34" s="10">
        <f t="shared" si="10"/>
        <v>0.1</v>
      </c>
      <c r="H34" s="98">
        <f t="shared" ref="H34:I36" si="11">H35</f>
        <v>0.1</v>
      </c>
      <c r="I34" s="117">
        <f t="shared" si="11"/>
        <v>0</v>
      </c>
      <c r="J34" s="10">
        <f t="shared" ref="J34:K36" si="12">J35</f>
        <v>0.1</v>
      </c>
      <c r="K34" s="10">
        <f t="shared" si="12"/>
        <v>0.1</v>
      </c>
      <c r="L34" s="10"/>
      <c r="M34" s="10"/>
    </row>
    <row r="35" spans="1:13" ht="70.5" x14ac:dyDescent="0.25">
      <c r="A35" s="33"/>
      <c r="B35" s="35" t="s">
        <v>111</v>
      </c>
      <c r="C35" s="97" t="s">
        <v>112</v>
      </c>
      <c r="D35" s="19" t="s">
        <v>36</v>
      </c>
      <c r="E35" s="43" t="s">
        <v>66</v>
      </c>
      <c r="F35" s="95">
        <f t="shared" si="10"/>
        <v>0.1</v>
      </c>
      <c r="G35" s="10">
        <f t="shared" si="10"/>
        <v>0.1</v>
      </c>
      <c r="H35" s="10">
        <f t="shared" si="11"/>
        <v>0.1</v>
      </c>
      <c r="I35" s="117">
        <f t="shared" si="11"/>
        <v>0</v>
      </c>
      <c r="J35" s="10">
        <f t="shared" si="12"/>
        <v>0.1</v>
      </c>
      <c r="K35" s="10">
        <f t="shared" si="12"/>
        <v>0.1</v>
      </c>
      <c r="L35" s="10"/>
      <c r="M35" s="10"/>
    </row>
    <row r="36" spans="1:13" ht="70.5" x14ac:dyDescent="0.25">
      <c r="A36" s="33"/>
      <c r="B36" s="35" t="s">
        <v>113</v>
      </c>
      <c r="C36" s="97" t="s">
        <v>114</v>
      </c>
      <c r="D36" s="19" t="s">
        <v>36</v>
      </c>
      <c r="E36" s="43" t="s">
        <v>66</v>
      </c>
      <c r="F36" s="95">
        <f t="shared" si="10"/>
        <v>0.1</v>
      </c>
      <c r="G36" s="10">
        <f t="shared" si="10"/>
        <v>0.1</v>
      </c>
      <c r="H36" s="10">
        <f t="shared" si="11"/>
        <v>0.1</v>
      </c>
      <c r="I36" s="117">
        <f t="shared" si="11"/>
        <v>0</v>
      </c>
      <c r="J36" s="10">
        <f t="shared" si="12"/>
        <v>0.1</v>
      </c>
      <c r="K36" s="10">
        <f t="shared" si="12"/>
        <v>0.1</v>
      </c>
      <c r="L36" s="10"/>
      <c r="M36" s="10"/>
    </row>
    <row r="37" spans="1:13" ht="70.5" x14ac:dyDescent="0.25">
      <c r="A37" s="33"/>
      <c r="B37" s="35" t="s">
        <v>115</v>
      </c>
      <c r="C37" s="97" t="s">
        <v>116</v>
      </c>
      <c r="D37" s="19" t="s">
        <v>36</v>
      </c>
      <c r="E37" s="43" t="s">
        <v>66</v>
      </c>
      <c r="F37" s="95">
        <v>0.1</v>
      </c>
      <c r="G37" s="10">
        <v>0.1</v>
      </c>
      <c r="H37" s="10">
        <v>0.1</v>
      </c>
      <c r="I37" s="117">
        <v>0</v>
      </c>
      <c r="J37" s="10">
        <v>0.1</v>
      </c>
      <c r="K37" s="10">
        <v>0.1</v>
      </c>
      <c r="L37" s="10"/>
      <c r="M37" s="10"/>
    </row>
    <row r="38" spans="1:13" ht="70.5" x14ac:dyDescent="0.25">
      <c r="A38" s="33"/>
      <c r="B38" s="86" t="s">
        <v>98</v>
      </c>
      <c r="C38" s="83" t="s">
        <v>95</v>
      </c>
      <c r="D38" s="19" t="s">
        <v>36</v>
      </c>
      <c r="E38" s="43" t="s">
        <v>66</v>
      </c>
      <c r="F38" s="95">
        <f t="shared" ref="F38:M38" si="13">F39+F41</f>
        <v>244.15871000000001</v>
      </c>
      <c r="G38" s="10">
        <f t="shared" si="13"/>
        <v>577.4</v>
      </c>
      <c r="H38" s="10">
        <f t="shared" si="13"/>
        <v>847.14400000000001</v>
      </c>
      <c r="I38" s="117">
        <f t="shared" si="13"/>
        <v>351.37558999999999</v>
      </c>
      <c r="J38" s="10">
        <f t="shared" si="13"/>
        <v>847.14400000000001</v>
      </c>
      <c r="K38" s="10">
        <f t="shared" si="13"/>
        <v>847.1</v>
      </c>
      <c r="L38" s="10">
        <f t="shared" si="13"/>
        <v>847.4</v>
      </c>
      <c r="M38" s="10">
        <f t="shared" si="13"/>
        <v>847.4</v>
      </c>
    </row>
    <row r="39" spans="1:13" ht="127.5" x14ac:dyDescent="0.25">
      <c r="A39" s="33"/>
      <c r="B39" s="86" t="s">
        <v>99</v>
      </c>
      <c r="C39" s="84" t="s">
        <v>96</v>
      </c>
      <c r="D39" s="19" t="s">
        <v>36</v>
      </c>
      <c r="E39" s="43" t="s">
        <v>66</v>
      </c>
      <c r="F39" s="95">
        <f>F40</f>
        <v>77.352000000000004</v>
      </c>
      <c r="G39" s="10">
        <f t="shared" ref="G39:I39" si="14">G40</f>
        <v>77.400000000000006</v>
      </c>
      <c r="H39" s="10">
        <f t="shared" si="14"/>
        <v>77.400000000000006</v>
      </c>
      <c r="I39" s="117">
        <f t="shared" si="14"/>
        <v>45.122</v>
      </c>
      <c r="J39" s="10">
        <f t="shared" ref="J39:M39" si="15">J40</f>
        <v>77.400000000000006</v>
      </c>
      <c r="K39" s="10">
        <f t="shared" si="15"/>
        <v>77.400000000000006</v>
      </c>
      <c r="L39" s="10">
        <f t="shared" si="15"/>
        <v>77.400000000000006</v>
      </c>
      <c r="M39" s="10">
        <f t="shared" si="15"/>
        <v>77.400000000000006</v>
      </c>
    </row>
    <row r="40" spans="1:13" ht="102" x14ac:dyDescent="0.25">
      <c r="A40" s="33"/>
      <c r="B40" s="86" t="s">
        <v>100</v>
      </c>
      <c r="C40" s="85" t="s">
        <v>97</v>
      </c>
      <c r="D40" s="19" t="s">
        <v>36</v>
      </c>
      <c r="E40" s="43" t="s">
        <v>66</v>
      </c>
      <c r="F40" s="95">
        <v>77.352000000000004</v>
      </c>
      <c r="G40" s="10">
        <v>77.400000000000006</v>
      </c>
      <c r="H40" s="10">
        <v>77.400000000000006</v>
      </c>
      <c r="I40" s="152">
        <v>45.122</v>
      </c>
      <c r="J40" s="10">
        <v>77.400000000000006</v>
      </c>
      <c r="K40" s="10">
        <v>77.400000000000006</v>
      </c>
      <c r="L40" s="10">
        <v>77.400000000000006</v>
      </c>
      <c r="M40" s="10">
        <v>77.400000000000006</v>
      </c>
    </row>
    <row r="41" spans="1:13" ht="102" x14ac:dyDescent="0.25">
      <c r="A41" s="33"/>
      <c r="B41" s="130" t="s">
        <v>142</v>
      </c>
      <c r="C41" s="131"/>
      <c r="D41" s="19" t="s">
        <v>139</v>
      </c>
      <c r="E41" s="43"/>
      <c r="F41" s="95">
        <f t="shared" ref="F41:H42" si="16">F42</f>
        <v>166.80671000000001</v>
      </c>
      <c r="G41" s="10">
        <f t="shared" si="16"/>
        <v>500</v>
      </c>
      <c r="H41" s="138">
        <f t="shared" si="16"/>
        <v>769.74400000000003</v>
      </c>
      <c r="I41" s="117">
        <f t="shared" ref="I41:M42" si="17">I42</f>
        <v>306.25358999999997</v>
      </c>
      <c r="J41" s="92">
        <f t="shared" si="17"/>
        <v>769.74400000000003</v>
      </c>
      <c r="K41" s="10">
        <f t="shared" si="17"/>
        <v>769.7</v>
      </c>
      <c r="L41" s="10">
        <f t="shared" si="17"/>
        <v>770</v>
      </c>
      <c r="M41" s="10">
        <f t="shared" si="17"/>
        <v>770</v>
      </c>
    </row>
    <row r="42" spans="1:13" ht="102" x14ac:dyDescent="0.25">
      <c r="A42" s="33"/>
      <c r="B42" s="130" t="s">
        <v>141</v>
      </c>
      <c r="C42" s="131"/>
      <c r="D42" s="19" t="s">
        <v>139</v>
      </c>
      <c r="E42" s="43"/>
      <c r="F42" s="95">
        <f t="shared" si="16"/>
        <v>166.80671000000001</v>
      </c>
      <c r="G42" s="10">
        <f t="shared" si="16"/>
        <v>500</v>
      </c>
      <c r="H42" s="138">
        <f t="shared" si="16"/>
        <v>769.74400000000003</v>
      </c>
      <c r="I42" s="117">
        <f t="shared" si="17"/>
        <v>306.25358999999997</v>
      </c>
      <c r="J42" s="92">
        <f t="shared" si="17"/>
        <v>769.74400000000003</v>
      </c>
      <c r="K42" s="10">
        <f t="shared" si="17"/>
        <v>769.7</v>
      </c>
      <c r="L42" s="10">
        <f t="shared" si="17"/>
        <v>770</v>
      </c>
      <c r="M42" s="10">
        <f t="shared" si="17"/>
        <v>770</v>
      </c>
    </row>
    <row r="43" spans="1:13" ht="102" x14ac:dyDescent="0.25">
      <c r="A43" s="33"/>
      <c r="B43" s="130" t="s">
        <v>137</v>
      </c>
      <c r="C43" s="131" t="s">
        <v>138</v>
      </c>
      <c r="D43" s="19" t="s">
        <v>139</v>
      </c>
      <c r="E43" s="43" t="s">
        <v>140</v>
      </c>
      <c r="F43" s="95">
        <v>166.80671000000001</v>
      </c>
      <c r="G43" s="10">
        <v>500</v>
      </c>
      <c r="H43" s="137">
        <v>769.74400000000003</v>
      </c>
      <c r="I43" s="150">
        <v>306.25358999999997</v>
      </c>
      <c r="J43" s="92">
        <v>769.74400000000003</v>
      </c>
      <c r="K43" s="10">
        <v>769.7</v>
      </c>
      <c r="L43" s="10">
        <v>770</v>
      </c>
      <c r="M43" s="10">
        <v>770</v>
      </c>
    </row>
    <row r="44" spans="1:13" ht="63.75" customHeight="1" x14ac:dyDescent="0.25">
      <c r="A44" s="41" t="s">
        <v>27</v>
      </c>
      <c r="B44" s="46" t="s">
        <v>63</v>
      </c>
      <c r="C44" s="47" t="s">
        <v>27</v>
      </c>
      <c r="D44" s="43" t="s">
        <v>36</v>
      </c>
      <c r="E44" s="43" t="s">
        <v>66</v>
      </c>
      <c r="F44" s="106">
        <f>F45+F47</f>
        <v>63.680210000000002</v>
      </c>
      <c r="G44" s="45">
        <f t="shared" ref="G44:M45" si="18">G45</f>
        <v>55</v>
      </c>
      <c r="H44" s="45">
        <f>H45+H47</f>
        <v>65</v>
      </c>
      <c r="I44" s="129">
        <f>I45+I47</f>
        <v>57.65</v>
      </c>
      <c r="J44" s="45">
        <f>J45+J47</f>
        <v>67</v>
      </c>
      <c r="K44" s="45">
        <f t="shared" si="18"/>
        <v>55</v>
      </c>
      <c r="L44" s="45">
        <f t="shared" si="18"/>
        <v>55</v>
      </c>
      <c r="M44" s="45">
        <f t="shared" si="18"/>
        <v>60</v>
      </c>
    </row>
    <row r="45" spans="1:13" ht="73.5" customHeight="1" x14ac:dyDescent="0.25">
      <c r="A45" s="18" t="s">
        <v>56</v>
      </c>
      <c r="B45" s="17" t="s">
        <v>64</v>
      </c>
      <c r="C45" s="18" t="s">
        <v>56</v>
      </c>
      <c r="D45" s="19" t="s">
        <v>36</v>
      </c>
      <c r="E45" s="43" t="s">
        <v>66</v>
      </c>
      <c r="F45" s="105">
        <f>F46</f>
        <v>51</v>
      </c>
      <c r="G45" s="10">
        <f t="shared" si="18"/>
        <v>55</v>
      </c>
      <c r="H45" s="10">
        <f t="shared" si="18"/>
        <v>50</v>
      </c>
      <c r="I45" s="92">
        <f t="shared" si="18"/>
        <v>51.15</v>
      </c>
      <c r="J45" s="10">
        <f t="shared" si="18"/>
        <v>52</v>
      </c>
      <c r="K45" s="10">
        <f t="shared" si="18"/>
        <v>55</v>
      </c>
      <c r="L45" s="10">
        <f t="shared" si="18"/>
        <v>55</v>
      </c>
      <c r="M45" s="10">
        <f t="shared" si="18"/>
        <v>60</v>
      </c>
    </row>
    <row r="46" spans="1:13" ht="70.5" x14ac:dyDescent="0.25">
      <c r="A46" s="20" t="s">
        <v>57</v>
      </c>
      <c r="B46" s="17" t="s">
        <v>65</v>
      </c>
      <c r="C46" s="20" t="s">
        <v>57</v>
      </c>
      <c r="D46" s="19" t="s">
        <v>36</v>
      </c>
      <c r="E46" s="43" t="s">
        <v>66</v>
      </c>
      <c r="F46" s="105">
        <v>51</v>
      </c>
      <c r="G46" s="10">
        <v>55</v>
      </c>
      <c r="H46" s="10">
        <v>50</v>
      </c>
      <c r="I46" s="142">
        <v>51.15</v>
      </c>
      <c r="J46" s="10">
        <v>52</v>
      </c>
      <c r="K46" s="10">
        <v>55</v>
      </c>
      <c r="L46" s="10">
        <v>55</v>
      </c>
      <c r="M46" s="10">
        <v>60</v>
      </c>
    </row>
    <row r="47" spans="1:13" ht="70.5" x14ac:dyDescent="0.25">
      <c r="A47" s="99"/>
      <c r="B47" s="17" t="s">
        <v>117</v>
      </c>
      <c r="C47" s="99" t="s">
        <v>118</v>
      </c>
      <c r="D47" s="19" t="s">
        <v>36</v>
      </c>
      <c r="E47" s="43" t="s">
        <v>66</v>
      </c>
      <c r="F47" s="105">
        <f>F48</f>
        <v>12.680210000000001</v>
      </c>
      <c r="G47" s="10"/>
      <c r="H47" s="98">
        <f>H48</f>
        <v>15</v>
      </c>
      <c r="I47" s="95">
        <f>I48</f>
        <v>6.5</v>
      </c>
      <c r="J47" s="95">
        <f>J48</f>
        <v>15</v>
      </c>
      <c r="K47" s="10"/>
      <c r="L47" s="10"/>
      <c r="M47" s="10"/>
    </row>
    <row r="48" spans="1:13" ht="70.5" x14ac:dyDescent="0.25">
      <c r="A48" s="99"/>
      <c r="B48" s="17" t="s">
        <v>119</v>
      </c>
      <c r="C48" s="99" t="s">
        <v>120</v>
      </c>
      <c r="D48" s="19" t="s">
        <v>36</v>
      </c>
      <c r="E48" s="43" t="s">
        <v>66</v>
      </c>
      <c r="F48" s="105">
        <v>12.680210000000001</v>
      </c>
      <c r="G48" s="10"/>
      <c r="H48" s="10">
        <v>15</v>
      </c>
      <c r="I48" s="95">
        <v>6.5</v>
      </c>
      <c r="J48" s="95">
        <v>15</v>
      </c>
      <c r="K48" s="10"/>
      <c r="L48" s="10"/>
      <c r="M48" s="10"/>
    </row>
    <row r="49" spans="1:13" x14ac:dyDescent="0.25">
      <c r="A49" s="99"/>
      <c r="B49" s="17"/>
      <c r="C49" s="99"/>
      <c r="D49" s="19"/>
      <c r="E49" s="43"/>
      <c r="F49" s="10"/>
      <c r="G49" s="10"/>
      <c r="H49" s="10">
        <v>0</v>
      </c>
      <c r="I49" s="10"/>
      <c r="J49" s="10"/>
      <c r="K49" s="10"/>
      <c r="L49" s="10"/>
      <c r="M49" s="10"/>
    </row>
    <row r="50" spans="1:13" ht="63" customHeight="1" x14ac:dyDescent="0.25">
      <c r="A50" s="41" t="s">
        <v>0</v>
      </c>
      <c r="B50" s="42" t="s">
        <v>60</v>
      </c>
      <c r="C50" s="41" t="s">
        <v>0</v>
      </c>
      <c r="D50" s="19" t="s">
        <v>36</v>
      </c>
      <c r="E50" s="43" t="s">
        <v>66</v>
      </c>
      <c r="F50" s="106">
        <f>F53+F51</f>
        <v>0</v>
      </c>
      <c r="G50" s="94">
        <f>G51+G53</f>
        <v>3226.6830300000001</v>
      </c>
      <c r="H50" s="94">
        <f>H53+H51</f>
        <v>3226.6830300000001</v>
      </c>
      <c r="I50" s="45">
        <f>I51+I53</f>
        <v>0</v>
      </c>
      <c r="J50" s="45">
        <f>J53</f>
        <v>0</v>
      </c>
      <c r="K50" s="94">
        <f>K51+K53</f>
        <v>3926.6830300000001</v>
      </c>
      <c r="L50" s="45">
        <f t="shared" ref="L50:M51" si="19">L51</f>
        <v>0</v>
      </c>
      <c r="M50" s="45">
        <f t="shared" si="19"/>
        <v>0</v>
      </c>
    </row>
    <row r="51" spans="1:13" ht="138.75" customHeight="1" x14ac:dyDescent="0.25">
      <c r="A51" s="87"/>
      <c r="B51" s="89" t="s">
        <v>101</v>
      </c>
      <c r="C51" s="90" t="s">
        <v>102</v>
      </c>
      <c r="D51" s="19" t="s">
        <v>36</v>
      </c>
      <c r="E51" s="43" t="s">
        <v>66</v>
      </c>
      <c r="F51" s="114">
        <f t="shared" ref="F51:K51" si="20">F52</f>
        <v>0</v>
      </c>
      <c r="G51" s="116">
        <f t="shared" si="20"/>
        <v>2240.51856</v>
      </c>
      <c r="H51" s="116">
        <f t="shared" si="20"/>
        <v>2240.51856</v>
      </c>
      <c r="I51" s="88">
        <f t="shared" si="20"/>
        <v>0</v>
      </c>
      <c r="J51" s="88">
        <f t="shared" si="20"/>
        <v>0</v>
      </c>
      <c r="K51" s="116">
        <f t="shared" si="20"/>
        <v>2940.51856</v>
      </c>
      <c r="L51" s="88">
        <f t="shared" si="19"/>
        <v>0</v>
      </c>
      <c r="M51" s="88">
        <f t="shared" si="19"/>
        <v>0</v>
      </c>
    </row>
    <row r="52" spans="1:13" ht="132.75" customHeight="1" x14ac:dyDescent="0.25">
      <c r="A52" s="87"/>
      <c r="B52" s="89" t="s">
        <v>103</v>
      </c>
      <c r="C52" s="91" t="s">
        <v>104</v>
      </c>
      <c r="D52" s="19" t="s">
        <v>36</v>
      </c>
      <c r="E52" s="43" t="s">
        <v>66</v>
      </c>
      <c r="F52" s="114">
        <v>0</v>
      </c>
      <c r="G52" s="116">
        <v>2240.51856</v>
      </c>
      <c r="H52" s="116">
        <v>2240.51856</v>
      </c>
      <c r="I52" s="88">
        <v>0</v>
      </c>
      <c r="J52" s="88">
        <v>0</v>
      </c>
      <c r="K52" s="116">
        <v>2940.51856</v>
      </c>
      <c r="L52" s="88">
        <v>0</v>
      </c>
      <c r="M52" s="88">
        <v>0</v>
      </c>
    </row>
    <row r="53" spans="1:13" ht="70.5" x14ac:dyDescent="0.25">
      <c r="A53" s="18"/>
      <c r="B53" s="17" t="s">
        <v>61</v>
      </c>
      <c r="C53" s="68" t="s">
        <v>58</v>
      </c>
      <c r="D53" s="19" t="s">
        <v>36</v>
      </c>
      <c r="E53" s="43" t="s">
        <v>66</v>
      </c>
      <c r="F53" s="10">
        <f>F54</f>
        <v>0</v>
      </c>
      <c r="G53" s="95">
        <f t="shared" ref="G53:M53" si="21">G54</f>
        <v>986.16447000000005</v>
      </c>
      <c r="H53" s="95">
        <f t="shared" si="21"/>
        <v>986.16447000000005</v>
      </c>
      <c r="I53" s="10">
        <f t="shared" si="21"/>
        <v>0</v>
      </c>
      <c r="J53" s="10">
        <f t="shared" si="21"/>
        <v>0</v>
      </c>
      <c r="K53" s="95">
        <f t="shared" si="21"/>
        <v>986.16447000000005</v>
      </c>
      <c r="L53" s="10">
        <f t="shared" si="21"/>
        <v>0</v>
      </c>
      <c r="M53" s="10">
        <f t="shared" si="21"/>
        <v>0</v>
      </c>
    </row>
    <row r="54" spans="1:13" ht="76.5" x14ac:dyDescent="0.25">
      <c r="A54" s="16"/>
      <c r="B54" s="17" t="s">
        <v>62</v>
      </c>
      <c r="C54" s="68" t="s">
        <v>59</v>
      </c>
      <c r="D54" s="19" t="s">
        <v>36</v>
      </c>
      <c r="E54" s="43" t="s">
        <v>66</v>
      </c>
      <c r="F54" s="10">
        <v>0</v>
      </c>
      <c r="G54" s="95">
        <v>986.16447000000005</v>
      </c>
      <c r="H54" s="95">
        <v>986.16447000000005</v>
      </c>
      <c r="I54" s="10">
        <v>0</v>
      </c>
      <c r="J54" s="10">
        <v>0</v>
      </c>
      <c r="K54" s="95">
        <v>986.16447000000005</v>
      </c>
      <c r="L54" s="10">
        <v>0</v>
      </c>
      <c r="M54" s="10">
        <v>0</v>
      </c>
    </row>
    <row r="55" spans="1:13" ht="70.5" x14ac:dyDescent="0.25">
      <c r="A55" s="33"/>
      <c r="B55" s="35" t="s">
        <v>105</v>
      </c>
      <c r="C55" s="22" t="s">
        <v>106</v>
      </c>
      <c r="D55" s="19" t="s">
        <v>36</v>
      </c>
      <c r="E55" s="43" t="s">
        <v>66</v>
      </c>
      <c r="F55" s="10">
        <f>F56</f>
        <v>0</v>
      </c>
      <c r="G55" s="10"/>
      <c r="H55" s="10"/>
      <c r="I55" s="10"/>
      <c r="J55" s="10"/>
      <c r="K55" s="10"/>
      <c r="L55" s="10"/>
      <c r="M55" s="10"/>
    </row>
    <row r="56" spans="1:13" ht="89.25" x14ac:dyDescent="0.25">
      <c r="A56" s="33"/>
      <c r="B56" s="35" t="s">
        <v>107</v>
      </c>
      <c r="C56" s="22" t="s">
        <v>108</v>
      </c>
      <c r="D56" s="19" t="s">
        <v>36</v>
      </c>
      <c r="E56" s="43" t="s">
        <v>66</v>
      </c>
      <c r="F56" s="10">
        <v>0</v>
      </c>
      <c r="G56" s="10"/>
      <c r="H56" s="10"/>
      <c r="I56" s="10"/>
      <c r="J56" s="10"/>
      <c r="K56" s="10"/>
      <c r="L56" s="10"/>
      <c r="M56" s="10"/>
    </row>
    <row r="57" spans="1:13" ht="70.5" x14ac:dyDescent="0.25">
      <c r="A57" s="33"/>
      <c r="B57" s="135" t="s">
        <v>148</v>
      </c>
      <c r="C57" s="132" t="s">
        <v>145</v>
      </c>
      <c r="D57" s="19" t="s">
        <v>36</v>
      </c>
      <c r="E57" s="43" t="s">
        <v>66</v>
      </c>
      <c r="F57" s="10"/>
      <c r="G57" s="10">
        <f t="shared" ref="G57:I58" si="22">G58</f>
        <v>230.744</v>
      </c>
      <c r="H57" s="92">
        <f t="shared" si="22"/>
        <v>230.744</v>
      </c>
      <c r="I57" s="92">
        <f t="shared" si="22"/>
        <v>0</v>
      </c>
      <c r="J57" s="10"/>
      <c r="K57" s="10"/>
      <c r="L57" s="10"/>
      <c r="M57" s="10"/>
    </row>
    <row r="58" spans="1:13" ht="70.5" x14ac:dyDescent="0.25">
      <c r="A58" s="33"/>
      <c r="B58" s="135" t="s">
        <v>149</v>
      </c>
      <c r="C58" s="133" t="s">
        <v>146</v>
      </c>
      <c r="D58" s="19" t="s">
        <v>36</v>
      </c>
      <c r="E58" s="43" t="s">
        <v>66</v>
      </c>
      <c r="F58" s="10"/>
      <c r="G58" s="10">
        <f t="shared" si="22"/>
        <v>230.744</v>
      </c>
      <c r="H58" s="92">
        <f t="shared" si="22"/>
        <v>230.744</v>
      </c>
      <c r="I58" s="92">
        <f t="shared" si="22"/>
        <v>0</v>
      </c>
      <c r="J58" s="10"/>
      <c r="K58" s="10"/>
      <c r="L58" s="10"/>
      <c r="M58" s="10"/>
    </row>
    <row r="59" spans="1:13" ht="70.5" x14ac:dyDescent="0.25">
      <c r="A59" s="33"/>
      <c r="B59" s="133" t="s">
        <v>150</v>
      </c>
      <c r="C59" s="134" t="s">
        <v>147</v>
      </c>
      <c r="D59" s="19" t="s">
        <v>36</v>
      </c>
      <c r="E59" s="43" t="s">
        <v>66</v>
      </c>
      <c r="F59" s="10"/>
      <c r="G59" s="10">
        <v>230.744</v>
      </c>
      <c r="H59" s="139">
        <v>230.744</v>
      </c>
      <c r="I59" s="148">
        <v>0</v>
      </c>
      <c r="J59" s="10"/>
      <c r="K59" s="10"/>
      <c r="L59" s="10"/>
      <c r="M59" s="10"/>
    </row>
    <row r="60" spans="1:13" s="32" customFormat="1" ht="70.5" x14ac:dyDescent="0.25">
      <c r="A60" s="41" t="s">
        <v>30</v>
      </c>
      <c r="B60" s="46" t="s">
        <v>81</v>
      </c>
      <c r="C60" s="41" t="s">
        <v>30</v>
      </c>
      <c r="D60" s="43" t="s">
        <v>36</v>
      </c>
      <c r="E60" s="43" t="s">
        <v>66</v>
      </c>
      <c r="F60" s="94">
        <f>F61+F73</f>
        <v>16649.055850000001</v>
      </c>
      <c r="G60" s="128">
        <f>G61+G76</f>
        <v>11503.542390000001</v>
      </c>
      <c r="H60" s="94">
        <f t="shared" ref="H60:M60" si="23">H61</f>
        <v>17418.89572</v>
      </c>
      <c r="I60" s="94">
        <f>I61+I76</f>
        <v>8406.1311500000011</v>
      </c>
      <c r="J60" s="94">
        <f>J61+J76</f>
        <v>13522.995719999999</v>
      </c>
      <c r="K60" s="94">
        <f>K61+K76</f>
        <v>9100.4060399999998</v>
      </c>
      <c r="L60" s="94">
        <f>L61</f>
        <v>6731.6410999999998</v>
      </c>
      <c r="M60" s="94">
        <f t="shared" si="23"/>
        <v>6862.8262500000001</v>
      </c>
    </row>
    <row r="61" spans="1:13" s="32" customFormat="1" ht="62.45" customHeight="1" x14ac:dyDescent="0.25">
      <c r="A61" s="33" t="s">
        <v>32</v>
      </c>
      <c r="B61" s="34" t="s">
        <v>80</v>
      </c>
      <c r="C61" s="33" t="s">
        <v>32</v>
      </c>
      <c r="D61" s="19" t="s">
        <v>36</v>
      </c>
      <c r="E61" s="43" t="s">
        <v>66</v>
      </c>
      <c r="F61" s="95">
        <f>F62+F65+F68+F76+F71+F72</f>
        <v>16649.055850000001</v>
      </c>
      <c r="G61" s="95">
        <f>G62+G65+G68+G71</f>
        <v>11503.542390000001</v>
      </c>
      <c r="H61" s="95">
        <f>H62+H65+H68+H73+H76+H71+H72</f>
        <v>17418.89572</v>
      </c>
      <c r="I61" s="95">
        <f>I62+I65+I68+I71+I72</f>
        <v>8175.3871500000005</v>
      </c>
      <c r="J61" s="105">
        <f>J62+J65+J68+J71</f>
        <v>13292.995719999999</v>
      </c>
      <c r="K61" s="95">
        <f>K62+K65+K68+K71</f>
        <v>9100.4060399999998</v>
      </c>
      <c r="L61" s="105">
        <f>L62+L65+L68+L71</f>
        <v>6731.6410999999998</v>
      </c>
      <c r="M61" s="105">
        <f>M62+M65+M68+M71</f>
        <v>6862.8262500000001</v>
      </c>
    </row>
    <row r="62" spans="1:13" ht="70.5" x14ac:dyDescent="0.25">
      <c r="A62" s="55"/>
      <c r="B62" s="56" t="s">
        <v>121</v>
      </c>
      <c r="C62" s="61" t="s">
        <v>67</v>
      </c>
      <c r="D62" s="19" t="s">
        <v>36</v>
      </c>
      <c r="E62" s="43" t="s">
        <v>66</v>
      </c>
      <c r="F62" s="109">
        <f t="shared" ref="F62:M63" si="24">F63</f>
        <v>5745.723</v>
      </c>
      <c r="G62" s="103">
        <f t="shared" si="24"/>
        <v>5469.9170000000004</v>
      </c>
      <c r="H62" s="103">
        <f t="shared" si="24"/>
        <v>5469.9170000000004</v>
      </c>
      <c r="I62" s="103">
        <f>I63</f>
        <v>3497.3</v>
      </c>
      <c r="J62" s="120">
        <f t="shared" si="24"/>
        <v>5469.9170000000004</v>
      </c>
      <c r="K62" s="123">
        <f t="shared" si="24"/>
        <v>5804.4549999999999</v>
      </c>
      <c r="L62" s="123">
        <f t="shared" si="24"/>
        <v>5701.6710000000003</v>
      </c>
      <c r="M62" s="123">
        <f t="shared" si="24"/>
        <v>5787.9440000000004</v>
      </c>
    </row>
    <row r="63" spans="1:13" ht="73.900000000000006" customHeight="1" x14ac:dyDescent="0.25">
      <c r="A63" s="3"/>
      <c r="B63" s="4" t="s">
        <v>122</v>
      </c>
      <c r="C63" s="5" t="s">
        <v>68</v>
      </c>
      <c r="D63" s="19" t="s">
        <v>36</v>
      </c>
      <c r="E63" s="43" t="s">
        <v>66</v>
      </c>
      <c r="F63" s="110">
        <f t="shared" si="24"/>
        <v>5745.723</v>
      </c>
      <c r="G63" s="101">
        <f t="shared" si="24"/>
        <v>5469.9170000000004</v>
      </c>
      <c r="H63" s="101">
        <f t="shared" si="24"/>
        <v>5469.9170000000004</v>
      </c>
      <c r="I63" s="101">
        <f t="shared" si="24"/>
        <v>3497.3</v>
      </c>
      <c r="J63" s="121">
        <f t="shared" si="24"/>
        <v>5469.9170000000004</v>
      </c>
      <c r="K63" s="115">
        <f t="shared" si="24"/>
        <v>5804.4549999999999</v>
      </c>
      <c r="L63" s="115">
        <f t="shared" si="24"/>
        <v>5701.6710000000003</v>
      </c>
      <c r="M63" s="115">
        <f t="shared" si="24"/>
        <v>5787.9440000000004</v>
      </c>
    </row>
    <row r="64" spans="1:13" ht="70.5" x14ac:dyDescent="0.25">
      <c r="A64" s="3"/>
      <c r="B64" s="9" t="s">
        <v>123</v>
      </c>
      <c r="C64" s="5" t="s">
        <v>69</v>
      </c>
      <c r="D64" s="19" t="s">
        <v>36</v>
      </c>
      <c r="E64" s="43" t="s">
        <v>66</v>
      </c>
      <c r="F64" s="110">
        <v>5745.723</v>
      </c>
      <c r="G64" s="101">
        <v>5469.9170000000004</v>
      </c>
      <c r="H64" s="101">
        <v>5469.9170000000004</v>
      </c>
      <c r="I64" s="151">
        <v>3497.3</v>
      </c>
      <c r="J64" s="121">
        <v>5469.9170000000004</v>
      </c>
      <c r="K64" s="115">
        <v>5804.4549999999999</v>
      </c>
      <c r="L64" s="115">
        <v>5701.6710000000003</v>
      </c>
      <c r="M64" s="115">
        <v>5787.9440000000004</v>
      </c>
    </row>
    <row r="65" spans="1:13" ht="70.5" x14ac:dyDescent="0.25">
      <c r="A65" s="55"/>
      <c r="B65" s="60" t="s">
        <v>124</v>
      </c>
      <c r="C65" s="61" t="s">
        <v>70</v>
      </c>
      <c r="D65" s="19" t="s">
        <v>36</v>
      </c>
      <c r="E65" s="43" t="s">
        <v>66</v>
      </c>
      <c r="F65" s="112">
        <f t="shared" ref="F65:M66" si="25">F66</f>
        <v>318.81542000000002</v>
      </c>
      <c r="G65" s="58">
        <f t="shared" si="25"/>
        <v>334</v>
      </c>
      <c r="H65" s="58">
        <f>H66</f>
        <v>334</v>
      </c>
      <c r="I65" s="104">
        <f t="shared" si="25"/>
        <v>147.37951000000001</v>
      </c>
      <c r="J65" s="59">
        <f t="shared" si="25"/>
        <v>334</v>
      </c>
      <c r="K65" s="58">
        <f t="shared" si="25"/>
        <v>398.2</v>
      </c>
      <c r="L65" s="58">
        <f t="shared" si="25"/>
        <v>398.2</v>
      </c>
      <c r="M65" s="123">
        <f>M66</f>
        <v>398.2</v>
      </c>
    </row>
    <row r="66" spans="1:13" ht="70.5" x14ac:dyDescent="0.25">
      <c r="A66" s="3"/>
      <c r="B66" s="9" t="s">
        <v>125</v>
      </c>
      <c r="C66" s="5" t="s">
        <v>71</v>
      </c>
      <c r="D66" s="19" t="s">
        <v>36</v>
      </c>
      <c r="E66" s="43" t="s">
        <v>66</v>
      </c>
      <c r="F66" s="113">
        <f t="shared" si="25"/>
        <v>318.81542000000002</v>
      </c>
      <c r="G66" s="7">
        <f t="shared" si="25"/>
        <v>334</v>
      </c>
      <c r="H66" s="7">
        <f t="shared" si="25"/>
        <v>334</v>
      </c>
      <c r="I66" s="102">
        <f>I67</f>
        <v>147.37951000000001</v>
      </c>
      <c r="J66" s="8">
        <f t="shared" si="25"/>
        <v>334</v>
      </c>
      <c r="K66" s="7">
        <f>K67</f>
        <v>398.2</v>
      </c>
      <c r="L66" s="7">
        <f t="shared" si="25"/>
        <v>398.2</v>
      </c>
      <c r="M66" s="115">
        <f t="shared" si="25"/>
        <v>398.2</v>
      </c>
    </row>
    <row r="67" spans="1:13" ht="70.5" x14ac:dyDescent="0.25">
      <c r="A67" s="3"/>
      <c r="B67" s="9" t="s">
        <v>126</v>
      </c>
      <c r="C67" s="5" t="s">
        <v>72</v>
      </c>
      <c r="D67" s="19" t="s">
        <v>36</v>
      </c>
      <c r="E67" s="43" t="s">
        <v>66</v>
      </c>
      <c r="F67" s="113">
        <v>318.81542000000002</v>
      </c>
      <c r="G67" s="7">
        <v>334</v>
      </c>
      <c r="H67" s="7">
        <v>334</v>
      </c>
      <c r="I67" s="102">
        <v>147.37951000000001</v>
      </c>
      <c r="J67" s="8">
        <v>334</v>
      </c>
      <c r="K67" s="7">
        <v>398.2</v>
      </c>
      <c r="L67" s="7">
        <v>398.2</v>
      </c>
      <c r="M67" s="115">
        <v>398.2</v>
      </c>
    </row>
    <row r="68" spans="1:13" ht="62.25" customHeight="1" x14ac:dyDescent="0.25">
      <c r="A68" s="66" t="s">
        <v>25</v>
      </c>
      <c r="B68" s="60" t="s">
        <v>127</v>
      </c>
      <c r="C68" s="61" t="s">
        <v>25</v>
      </c>
      <c r="D68" s="19" t="s">
        <v>36</v>
      </c>
      <c r="E68" s="43" t="s">
        <v>66</v>
      </c>
      <c r="F68" s="112">
        <f t="shared" ref="F68:M69" si="26">F69</f>
        <v>6245.2327599999999</v>
      </c>
      <c r="G68" s="123">
        <f t="shared" si="26"/>
        <v>1422.1953900000001</v>
      </c>
      <c r="H68" s="104">
        <f t="shared" si="26"/>
        <v>2887.1787199999999</v>
      </c>
      <c r="I68" s="104">
        <f t="shared" si="26"/>
        <v>1902.4873600000001</v>
      </c>
      <c r="J68" s="120">
        <f t="shared" si="26"/>
        <v>4363.8999999999996</v>
      </c>
      <c r="K68" s="123">
        <f t="shared" si="26"/>
        <v>583.89103999999998</v>
      </c>
      <c r="L68" s="123">
        <f t="shared" si="26"/>
        <v>631.77009999999996</v>
      </c>
      <c r="M68" s="104">
        <f t="shared" si="26"/>
        <v>676.68224999999995</v>
      </c>
    </row>
    <row r="69" spans="1:13" ht="63.75" customHeight="1" x14ac:dyDescent="0.25">
      <c r="A69" s="3"/>
      <c r="B69" s="9" t="s">
        <v>128</v>
      </c>
      <c r="C69" s="5" t="s">
        <v>73</v>
      </c>
      <c r="D69" s="19" t="s">
        <v>36</v>
      </c>
      <c r="E69" s="43" t="s">
        <v>66</v>
      </c>
      <c r="F69" s="113">
        <f>F70</f>
        <v>6245.2327599999999</v>
      </c>
      <c r="G69" s="115">
        <f t="shared" si="26"/>
        <v>1422.1953900000001</v>
      </c>
      <c r="H69" s="115">
        <f t="shared" si="26"/>
        <v>2887.1787199999999</v>
      </c>
      <c r="I69" s="102">
        <f t="shared" si="26"/>
        <v>1902.4873600000001</v>
      </c>
      <c r="J69" s="121">
        <f t="shared" si="26"/>
        <v>4363.8999999999996</v>
      </c>
      <c r="K69" s="115">
        <f t="shared" si="26"/>
        <v>583.89103999999998</v>
      </c>
      <c r="L69" s="115">
        <f t="shared" si="26"/>
        <v>631.77009999999996</v>
      </c>
      <c r="M69" s="102">
        <f t="shared" si="26"/>
        <v>676.68224999999995</v>
      </c>
    </row>
    <row r="70" spans="1:13" ht="66" customHeight="1" x14ac:dyDescent="0.25">
      <c r="A70" s="3"/>
      <c r="B70" s="9" t="s">
        <v>129</v>
      </c>
      <c r="C70" s="5" t="s">
        <v>74</v>
      </c>
      <c r="D70" s="19" t="s">
        <v>36</v>
      </c>
      <c r="E70" s="43" t="s">
        <v>66</v>
      </c>
      <c r="F70" s="113">
        <v>6245.2327599999999</v>
      </c>
      <c r="G70" s="102">
        <v>1422.1953900000001</v>
      </c>
      <c r="H70" s="140">
        <v>2887.1787199999999</v>
      </c>
      <c r="I70" s="147">
        <v>1902.4873600000001</v>
      </c>
      <c r="J70" s="122">
        <v>4363.8999999999996</v>
      </c>
      <c r="K70" s="102">
        <v>583.89103999999998</v>
      </c>
      <c r="L70" s="115">
        <v>631.77009999999996</v>
      </c>
      <c r="M70" s="102">
        <v>676.68224999999995</v>
      </c>
    </row>
    <row r="71" spans="1:13" ht="105.75" customHeight="1" x14ac:dyDescent="0.25">
      <c r="A71" s="111" t="s">
        <v>136</v>
      </c>
      <c r="B71" s="60" t="s">
        <v>132</v>
      </c>
      <c r="C71" s="55" t="s">
        <v>133</v>
      </c>
      <c r="D71" s="38" t="s">
        <v>36</v>
      </c>
      <c r="E71" s="38" t="s">
        <v>66</v>
      </c>
      <c r="F71" s="112">
        <v>4197.28467</v>
      </c>
      <c r="G71" s="104">
        <v>4277.43</v>
      </c>
      <c r="H71" s="140">
        <f>H72</f>
        <v>4363.8999999999996</v>
      </c>
      <c r="I71" s="147">
        <v>2628.22028</v>
      </c>
      <c r="J71" s="122">
        <v>3125.1787199999999</v>
      </c>
      <c r="K71" s="102">
        <v>2313.86</v>
      </c>
      <c r="L71" s="115">
        <v>0</v>
      </c>
      <c r="M71" s="115">
        <v>0</v>
      </c>
    </row>
    <row r="72" spans="1:13" ht="60" customHeight="1" x14ac:dyDescent="0.25">
      <c r="A72" s="111"/>
      <c r="B72" s="60" t="s">
        <v>134</v>
      </c>
      <c r="C72" s="55" t="s">
        <v>135</v>
      </c>
      <c r="D72" s="38" t="s">
        <v>36</v>
      </c>
      <c r="E72" s="38" t="s">
        <v>66</v>
      </c>
      <c r="F72" s="57">
        <v>0</v>
      </c>
      <c r="G72" s="58"/>
      <c r="H72" s="104">
        <v>4363.8999999999996</v>
      </c>
      <c r="I72" s="149"/>
      <c r="J72" s="59">
        <v>0</v>
      </c>
      <c r="K72" s="7"/>
      <c r="L72" s="7"/>
      <c r="M72" s="7"/>
    </row>
    <row r="73" spans="1:13" ht="70.5" x14ac:dyDescent="0.25">
      <c r="A73" s="3"/>
      <c r="B73" s="60" t="s">
        <v>83</v>
      </c>
      <c r="C73" s="81" t="s">
        <v>82</v>
      </c>
      <c r="D73" s="38" t="s">
        <v>36</v>
      </c>
      <c r="E73" s="38" t="s">
        <v>66</v>
      </c>
      <c r="F73" s="57">
        <f>F74</f>
        <v>0</v>
      </c>
      <c r="G73" s="58">
        <v>0</v>
      </c>
      <c r="H73" s="58">
        <v>0</v>
      </c>
      <c r="I73" s="58">
        <f t="shared" ref="I73:J74" si="27">I74</f>
        <v>0</v>
      </c>
      <c r="J73" s="59">
        <f t="shared" si="27"/>
        <v>0</v>
      </c>
      <c r="K73" s="58">
        <v>0</v>
      </c>
      <c r="L73" s="58">
        <v>0</v>
      </c>
      <c r="M73" s="58">
        <v>0</v>
      </c>
    </row>
    <row r="74" spans="1:13" ht="70.5" x14ac:dyDescent="0.25">
      <c r="A74" s="3"/>
      <c r="B74" s="9" t="s">
        <v>84</v>
      </c>
      <c r="C74" s="5" t="s">
        <v>85</v>
      </c>
      <c r="D74" s="19" t="s">
        <v>36</v>
      </c>
      <c r="E74" s="43" t="s">
        <v>66</v>
      </c>
      <c r="F74" s="6">
        <f>F75</f>
        <v>0</v>
      </c>
      <c r="G74" s="7"/>
      <c r="H74" s="7">
        <v>0</v>
      </c>
      <c r="I74" s="7">
        <f t="shared" si="27"/>
        <v>0</v>
      </c>
      <c r="J74" s="8">
        <f t="shared" si="27"/>
        <v>0</v>
      </c>
      <c r="K74" s="7"/>
      <c r="L74" s="7"/>
      <c r="M74" s="7"/>
    </row>
    <row r="75" spans="1:13" ht="76.5" x14ac:dyDescent="0.25">
      <c r="A75" s="3"/>
      <c r="B75" s="9" t="s">
        <v>86</v>
      </c>
      <c r="C75" s="5" t="s">
        <v>87</v>
      </c>
      <c r="D75" s="19" t="s">
        <v>36</v>
      </c>
      <c r="E75" s="43" t="s">
        <v>66</v>
      </c>
      <c r="F75" s="6">
        <v>0</v>
      </c>
      <c r="G75" s="7">
        <v>0</v>
      </c>
      <c r="H75" s="7">
        <v>0</v>
      </c>
      <c r="I75" s="7">
        <v>0</v>
      </c>
      <c r="J75" s="8">
        <v>0</v>
      </c>
      <c r="K75" s="7"/>
      <c r="L75" s="7"/>
      <c r="M75" s="7"/>
    </row>
    <row r="76" spans="1:13" ht="70.5" x14ac:dyDescent="0.25">
      <c r="A76" s="3"/>
      <c r="B76" s="9" t="s">
        <v>89</v>
      </c>
      <c r="C76" s="81" t="s">
        <v>88</v>
      </c>
      <c r="D76" s="19" t="s">
        <v>36</v>
      </c>
      <c r="E76" s="43" t="s">
        <v>66</v>
      </c>
      <c r="F76" s="110">
        <f t="shared" ref="F76:K76" si="28">F77</f>
        <v>142</v>
      </c>
      <c r="G76" s="102">
        <f>G77+G79</f>
        <v>0</v>
      </c>
      <c r="H76" s="101">
        <f>H77</f>
        <v>0</v>
      </c>
      <c r="I76" s="115">
        <f t="shared" si="28"/>
        <v>230.744</v>
      </c>
      <c r="J76" s="121">
        <f t="shared" si="28"/>
        <v>230</v>
      </c>
      <c r="K76" s="102">
        <f t="shared" si="28"/>
        <v>0</v>
      </c>
      <c r="L76" s="7"/>
      <c r="M76" s="7"/>
    </row>
    <row r="77" spans="1:13" ht="58.15" customHeight="1" x14ac:dyDescent="0.25">
      <c r="A77" s="3"/>
      <c r="B77" s="9" t="s">
        <v>130</v>
      </c>
      <c r="C77" s="5" t="s">
        <v>90</v>
      </c>
      <c r="D77" s="19" t="s">
        <v>36</v>
      </c>
      <c r="E77" s="43" t="s">
        <v>66</v>
      </c>
      <c r="F77" s="110">
        <f>F78+F79</f>
        <v>142</v>
      </c>
      <c r="G77" s="102">
        <f>G78</f>
        <v>0</v>
      </c>
      <c r="H77" s="101">
        <f>H78</f>
        <v>0</v>
      </c>
      <c r="I77" s="115">
        <f>I78+I79</f>
        <v>230.744</v>
      </c>
      <c r="J77" s="121">
        <f>J78+J79</f>
        <v>230</v>
      </c>
      <c r="K77" s="102">
        <f>K78+K79</f>
        <v>0</v>
      </c>
      <c r="L77" s="7"/>
      <c r="M77" s="7"/>
    </row>
    <row r="78" spans="1:13" ht="102" x14ac:dyDescent="0.25">
      <c r="A78" s="3"/>
      <c r="B78" s="9" t="s">
        <v>131</v>
      </c>
      <c r="C78" s="5" t="s">
        <v>91</v>
      </c>
      <c r="D78" s="19" t="s">
        <v>36</v>
      </c>
      <c r="E78" s="43" t="s">
        <v>66</v>
      </c>
      <c r="F78" s="110">
        <v>142</v>
      </c>
      <c r="G78" s="102"/>
      <c r="H78" s="101">
        <v>0</v>
      </c>
      <c r="I78" s="115">
        <v>0</v>
      </c>
      <c r="J78" s="121"/>
      <c r="K78" s="102">
        <v>0</v>
      </c>
      <c r="L78" s="7"/>
      <c r="M78" s="7"/>
    </row>
    <row r="79" spans="1:13" ht="78.75" x14ac:dyDescent="0.25">
      <c r="A79" s="3"/>
      <c r="B79" s="9" t="s">
        <v>92</v>
      </c>
      <c r="C79" s="80" t="s">
        <v>93</v>
      </c>
      <c r="D79" s="19" t="s">
        <v>36</v>
      </c>
      <c r="E79" s="43" t="s">
        <v>66</v>
      </c>
      <c r="F79" s="110">
        <v>0</v>
      </c>
      <c r="G79" s="125">
        <v>0</v>
      </c>
      <c r="H79" s="7">
        <v>0</v>
      </c>
      <c r="I79" s="115">
        <v>230.744</v>
      </c>
      <c r="J79" s="121">
        <v>230</v>
      </c>
      <c r="K79" s="7">
        <v>0</v>
      </c>
      <c r="L79" s="7">
        <v>0</v>
      </c>
      <c r="M79" s="7">
        <v>0</v>
      </c>
    </row>
    <row r="80" spans="1:13" x14ac:dyDescent="0.25">
      <c r="A80" s="23"/>
      <c r="B80" s="24"/>
      <c r="C80" s="25"/>
      <c r="D80" s="26"/>
      <c r="E80" s="27"/>
      <c r="F80" s="28"/>
      <c r="G80" s="29"/>
      <c r="H80" s="29"/>
      <c r="I80" s="29"/>
      <c r="J80" s="29"/>
      <c r="K80" s="29"/>
      <c r="L80" s="29"/>
      <c r="M80" s="29"/>
    </row>
    <row r="81" spans="1:13" x14ac:dyDescent="0.25">
      <c r="A81" s="23"/>
      <c r="B81" s="24"/>
      <c r="C81" s="25"/>
      <c r="D81" s="26"/>
      <c r="E81" s="27"/>
      <c r="F81" s="28"/>
      <c r="G81" s="29"/>
      <c r="H81" s="29"/>
      <c r="I81" s="29"/>
      <c r="J81" s="29"/>
      <c r="K81" s="29"/>
      <c r="L81" s="29"/>
      <c r="M81" s="29"/>
    </row>
    <row r="84" spans="1:13" x14ac:dyDescent="0.25">
      <c r="B84" s="30"/>
      <c r="J84" s="30"/>
    </row>
    <row r="85" spans="1:13" x14ac:dyDescent="0.25">
      <c r="A85" s="30"/>
    </row>
  </sheetData>
  <mergeCells count="20">
    <mergeCell ref="K1:M1"/>
    <mergeCell ref="K2:M2"/>
    <mergeCell ref="K3:M3"/>
    <mergeCell ref="A6:M6"/>
    <mergeCell ref="A7:L7"/>
    <mergeCell ref="C8:L8"/>
    <mergeCell ref="A10:A12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K10:M10"/>
    <mergeCell ref="K11:K12"/>
    <mergeCell ref="L11:L12"/>
    <mergeCell ref="M11:M12"/>
  </mergeCells>
  <pageMargins left="0" right="0" top="0.74803149606299213" bottom="0.19685039370078741" header="0" footer="7.874015748031496E-2"/>
  <pageSetup paperSize="9" scale="62" fitToHeight="0" orientation="landscape" verticalDpi="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Company>Департамент финансов Тульской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ДЕПФИН</dc:creator>
  <cp:lastModifiedBy>User</cp:lastModifiedBy>
  <cp:lastPrinted>2024-12-20T12:00:16Z</cp:lastPrinted>
  <dcterms:created xsi:type="dcterms:W3CDTF">2012-09-28T07:11:56Z</dcterms:created>
  <dcterms:modified xsi:type="dcterms:W3CDTF">2024-12-20T12:00:21Z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